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/>
  <mc:AlternateContent xmlns:mc="http://schemas.openxmlformats.org/markup-compatibility/2006">
    <mc:Choice Requires="x15">
      <x15ac:absPath xmlns:x15ac="http://schemas.microsoft.com/office/spreadsheetml/2010/11/ac" url="/Users/elizabethderraugh/Downloads/"/>
    </mc:Choice>
  </mc:AlternateContent>
  <xr:revisionPtr revIDLastSave="0" documentId="13_ncr:1_{596A2D2A-915B-9340-9A7D-9F3742B7FF85}" xr6:coauthVersionLast="47" xr6:coauthVersionMax="47" xr10:uidLastSave="{00000000-0000-0000-0000-000000000000}"/>
  <bookViews>
    <workbookView xWindow="0" yWindow="740" windowWidth="29400" windowHeight="17080" activeTab="1" xr2:uid="{00000000-000D-0000-FFFF-FFFF00000000}"/>
  </bookViews>
  <sheets>
    <sheet name="Schedule" sheetId="2" r:id="rId1"/>
    <sheet name="group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2" l="1"/>
  <c r="S37" i="2"/>
  <c r="L37" i="2"/>
  <c r="S36" i="2"/>
  <c r="M36" i="2"/>
  <c r="L36" i="2"/>
  <c r="S35" i="2"/>
  <c r="L35" i="2"/>
  <c r="S34" i="2"/>
  <c r="S32" i="2"/>
  <c r="L32" i="2"/>
  <c r="S31" i="2"/>
  <c r="M31" i="2"/>
  <c r="L31" i="2"/>
  <c r="S30" i="2"/>
  <c r="L30" i="2"/>
  <c r="S29" i="2"/>
  <c r="S27" i="2"/>
  <c r="L27" i="2"/>
  <c r="S26" i="2"/>
  <c r="M26" i="2"/>
  <c r="L26" i="2"/>
  <c r="S25" i="2"/>
  <c r="L25" i="2"/>
  <c r="S24" i="2"/>
  <c r="S22" i="2"/>
  <c r="L22" i="2"/>
  <c r="S21" i="2"/>
  <c r="M21" i="2"/>
  <c r="L21" i="2"/>
  <c r="S20" i="2"/>
  <c r="L20" i="2"/>
  <c r="S19" i="2"/>
  <c r="T37" i="2"/>
  <c r="U37" i="2" s="1"/>
  <c r="T32" i="2"/>
  <c r="U32" i="2" s="1"/>
  <c r="T27" i="2"/>
  <c r="U27" i="2" s="1"/>
  <c r="T22" i="2"/>
  <c r="U22" i="2" s="1"/>
  <c r="T17" i="2"/>
  <c r="U17" i="2" s="1"/>
  <c r="S17" i="2"/>
  <c r="L17" i="2"/>
  <c r="T36" i="2" l="1"/>
  <c r="U36" i="2" s="1"/>
  <c r="T35" i="2"/>
  <c r="U35" i="2" s="1"/>
  <c r="T34" i="2"/>
  <c r="U34" i="2" s="1"/>
  <c r="T33" i="2"/>
  <c r="U33" i="2" s="1"/>
  <c r="T31" i="2"/>
  <c r="U31" i="2" s="1"/>
  <c r="T30" i="2"/>
  <c r="U30" i="2" s="1"/>
  <c r="T29" i="2"/>
  <c r="U29" i="2" s="1"/>
  <c r="T28" i="2"/>
  <c r="U28" i="2" s="1"/>
  <c r="S28" i="2"/>
  <c r="T26" i="2"/>
  <c r="U26" i="2" s="1"/>
  <c r="T25" i="2"/>
  <c r="U25" i="2" s="1"/>
  <c r="T24" i="2"/>
  <c r="U24" i="2" s="1"/>
  <c r="T23" i="2"/>
  <c r="U23" i="2" s="1"/>
  <c r="S23" i="2"/>
  <c r="T21" i="2"/>
  <c r="U21" i="2" s="1"/>
  <c r="T20" i="2"/>
  <c r="U20" i="2" s="1"/>
  <c r="T19" i="2"/>
  <c r="U19" i="2" s="1"/>
  <c r="T18" i="2"/>
  <c r="U18" i="2" s="1"/>
  <c r="S18" i="2"/>
  <c r="T16" i="2"/>
  <c r="U16" i="2" s="1"/>
  <c r="S16" i="2"/>
  <c r="M16" i="2"/>
  <c r="L16" i="2"/>
  <c r="T15" i="2"/>
  <c r="U15" i="2" s="1"/>
  <c r="S15" i="2"/>
  <c r="L15" i="2"/>
  <c r="T14" i="2"/>
  <c r="U14" i="2" s="1"/>
  <c r="S14" i="2"/>
  <c r="Y14" i="2" s="1"/>
  <c r="X15" i="2" s="1"/>
  <c r="Y15" i="2" l="1"/>
  <c r="X16" i="2" s="1"/>
  <c r="Y16" i="2" s="1"/>
  <c r="X17" i="2" l="1"/>
  <c r="Y17" i="2" s="1"/>
  <c r="X18" i="2" s="1"/>
  <c r="Y18" i="2" s="1"/>
  <c r="X19" i="2" s="1"/>
  <c r="Y19" i="2" s="1"/>
  <c r="X20" i="2" s="1"/>
  <c r="Y20" i="2" s="1"/>
  <c r="X21" i="2" s="1"/>
  <c r="Y21" i="2" s="1"/>
  <c r="X22" i="2" l="1"/>
  <c r="Y22" i="2" s="1"/>
  <c r="X23" i="2" s="1"/>
  <c r="Y23" i="2" s="1"/>
  <c r="X24" i="2" s="1"/>
  <c r="Y24" i="2" s="1"/>
  <c r="X25" i="2" s="1"/>
  <c r="Y25" i="2" s="1"/>
  <c r="X26" i="2" s="1"/>
  <c r="Y26" i="2" s="1"/>
  <c r="X27" i="2" l="1"/>
  <c r="Y27" i="2" s="1"/>
  <c r="X28" i="2" s="1"/>
  <c r="Y28" i="2" s="1"/>
  <c r="X29" i="2" s="1"/>
  <c r="Y29" i="2" s="1"/>
  <c r="X30" i="2" s="1"/>
  <c r="Y30" i="2" s="1"/>
  <c r="X31" i="2" s="1"/>
  <c r="Y31" i="2" s="1"/>
  <c r="X32" i="2" l="1"/>
  <c r="Y32" i="2" s="1"/>
  <c r="X33" i="2" s="1"/>
  <c r="Y33" i="2" s="1"/>
  <c r="X34" i="2" s="1"/>
  <c r="Y34" i="2" s="1"/>
  <c r="X35" i="2" s="1"/>
  <c r="Y35" i="2" s="1"/>
  <c r="X36" i="2" s="1"/>
  <c r="Y36" i="2" s="1"/>
  <c r="X37" i="2" s="1"/>
  <c r="Y37" i="2" s="1"/>
</calcChain>
</file>

<file path=xl/sharedStrings.xml><?xml version="1.0" encoding="utf-8"?>
<sst xmlns="http://schemas.openxmlformats.org/spreadsheetml/2006/main" count="456" uniqueCount="243">
  <si>
    <t>group</t>
  </si>
  <si>
    <t>Warm-up Time</t>
  </si>
  <si>
    <t># skaters</t>
  </si>
  <si>
    <t xml:space="preserve">Track </t>
  </si>
  <si>
    <t>distances (m)</t>
  </si>
  <si>
    <t>Warm-up group 1</t>
  </si>
  <si>
    <t>Warm-up group 2</t>
  </si>
  <si>
    <t>Warm-up group 3</t>
  </si>
  <si>
    <t>Flood for races</t>
  </si>
  <si>
    <t>max SKATERS ONLINE</t>
  </si>
  <si>
    <t>event</t>
  </si>
  <si>
    <t>Group</t>
  </si>
  <si>
    <t>distance</t>
  </si>
  <si>
    <t>TRACK</t>
  </si>
  <si>
    <t># SKATERS</t>
  </si>
  <si>
    <t># of races</t>
  </si>
  <si>
    <t>skaters per race</t>
  </si>
  <si>
    <t>TIME/RACE</t>
  </si>
  <si>
    <t>Duration</t>
  </si>
  <si>
    <t>time/ race</t>
  </si>
  <si>
    <t>total time</t>
  </si>
  <si>
    <t>Start time</t>
  </si>
  <si>
    <t>End Time</t>
  </si>
  <si>
    <t>A</t>
  </si>
  <si>
    <t>B</t>
  </si>
  <si>
    <t>C</t>
  </si>
  <si>
    <t>TRACK FLOOD (30)</t>
  </si>
  <si>
    <t>Start Time</t>
  </si>
  <si>
    <t>Coaches/Officials meeting</t>
  </si>
  <si>
    <t>Matts</t>
  </si>
  <si>
    <t>Off!</t>
  </si>
  <si>
    <t>Advancement</t>
  </si>
  <si>
    <t xml:space="preserve">Matts on </t>
  </si>
  <si>
    <t>Flood for warm up</t>
  </si>
  <si>
    <t>11:40am</t>
  </si>
  <si>
    <t>Prairie Challenge</t>
  </si>
  <si>
    <t>Saturday November 18, 2023</t>
  </si>
  <si>
    <t>U19</t>
  </si>
  <si>
    <t>U14</t>
  </si>
  <si>
    <t>U10</t>
  </si>
  <si>
    <t>SO</t>
  </si>
  <si>
    <t>500, 1000, 1500SF</t>
  </si>
  <si>
    <t>400, 800, 1500SF</t>
  </si>
  <si>
    <t>400, 200, 800SF</t>
  </si>
  <si>
    <t>4,4,3</t>
  </si>
  <si>
    <t>1+1</t>
  </si>
  <si>
    <t>5,4,4,4</t>
  </si>
  <si>
    <t>4,3</t>
  </si>
  <si>
    <t>500mH</t>
  </si>
  <si>
    <t>400mH</t>
  </si>
  <si>
    <t>2+0</t>
  </si>
  <si>
    <t>500mF</t>
  </si>
  <si>
    <t>400mF</t>
  </si>
  <si>
    <t>5,5,5,2</t>
  </si>
  <si>
    <t>TRACK FLOOD/Lunch (50)</t>
  </si>
  <si>
    <t>1000mH</t>
  </si>
  <si>
    <t>800mH</t>
  </si>
  <si>
    <t>200mH</t>
  </si>
  <si>
    <t>1+2</t>
  </si>
  <si>
    <t>6,6,5</t>
  </si>
  <si>
    <t>1000mF</t>
  </si>
  <si>
    <t>800mF</t>
  </si>
  <si>
    <t>200mF</t>
  </si>
  <si>
    <t>5,5,1</t>
  </si>
  <si>
    <t>TRACK FLOOD/break (30)</t>
  </si>
  <si>
    <t>800mSF</t>
  </si>
  <si>
    <t>1500mSF</t>
  </si>
  <si>
    <t>6,5</t>
  </si>
  <si>
    <t>7,7,3</t>
  </si>
  <si>
    <t>cummulative rank</t>
  </si>
  <si>
    <t>"</t>
  </si>
  <si>
    <t>12:43pm</t>
  </si>
  <si>
    <t>2:07pm</t>
  </si>
  <si>
    <t>3:11pm</t>
  </si>
  <si>
    <t>4:15pm</t>
  </si>
  <si>
    <t>Flood Schedule</t>
  </si>
  <si>
    <t>10:05am</t>
  </si>
  <si>
    <t>Full flood</t>
  </si>
  <si>
    <t>11:10am</t>
  </si>
  <si>
    <t>12:15pm</t>
  </si>
  <si>
    <t>Track flood</t>
  </si>
  <si>
    <t>2:45pm</t>
  </si>
  <si>
    <t>1:20pm</t>
  </si>
  <si>
    <t>Final</t>
  </si>
  <si>
    <t>5,2</t>
  </si>
  <si>
    <t>2+1</t>
  </si>
  <si>
    <t>Awards</t>
  </si>
  <si>
    <t>5:30pm</t>
  </si>
  <si>
    <t>5:10pm</t>
  </si>
  <si>
    <t>3:45pm</t>
  </si>
  <si>
    <t>First Name</t>
  </si>
  <si>
    <t>Last Name</t>
  </si>
  <si>
    <t>Sex</t>
  </si>
  <si>
    <t>DOB</t>
  </si>
  <si>
    <t>Age as of July 1st, 2023</t>
  </si>
  <si>
    <t>Jillian</t>
  </si>
  <si>
    <t>Wiebe</t>
  </si>
  <si>
    <t>Female</t>
  </si>
  <si>
    <t>2016/10/06</t>
  </si>
  <si>
    <t>Kalia</t>
  </si>
  <si>
    <t>Tetrault</t>
  </si>
  <si>
    <t>2015/08/27</t>
  </si>
  <si>
    <t>Sophie</t>
  </si>
  <si>
    <t>Rochon</t>
  </si>
  <si>
    <t>2014/10/25</t>
  </si>
  <si>
    <t>Sophia</t>
  </si>
  <si>
    <t>Forbes</t>
  </si>
  <si>
    <t>2014/07/11</t>
  </si>
  <si>
    <t>Sloane</t>
  </si>
  <si>
    <t>McKinnon</t>
  </si>
  <si>
    <t>2014/02/12</t>
  </si>
  <si>
    <t>Casey</t>
  </si>
  <si>
    <t>O'Neill</t>
  </si>
  <si>
    <t>Male</t>
  </si>
  <si>
    <t>2016/10/01</t>
  </si>
  <si>
    <t>Hermes</t>
  </si>
  <si>
    <t>Hao</t>
  </si>
  <si>
    <t>2017/03/20</t>
  </si>
  <si>
    <t>Leonas</t>
  </si>
  <si>
    <t>Kuss</t>
  </si>
  <si>
    <t>2015/09/24</t>
  </si>
  <si>
    <t>Dylan</t>
  </si>
  <si>
    <t>Gee</t>
  </si>
  <si>
    <t>2014/12/30</t>
  </si>
  <si>
    <t>Rowan</t>
  </si>
  <si>
    <t>Matwee Fontaine</t>
  </si>
  <si>
    <t>2015/02/05</t>
  </si>
  <si>
    <t>Carter</t>
  </si>
  <si>
    <t>Pickerl</t>
  </si>
  <si>
    <t>2014/07/06</t>
  </si>
  <si>
    <t>Nolan</t>
  </si>
  <si>
    <t>Gillis</t>
  </si>
  <si>
    <t>2014/04/04</t>
  </si>
  <si>
    <t>Hugo</t>
  </si>
  <si>
    <t>Larouche</t>
  </si>
  <si>
    <t>2014/02/20</t>
  </si>
  <si>
    <t>Harper</t>
  </si>
  <si>
    <t>2013/11/24</t>
  </si>
  <si>
    <t>Sasha</t>
  </si>
  <si>
    <t>Dupuis</t>
  </si>
  <si>
    <t>2013/11/01</t>
  </si>
  <si>
    <t>Archer</t>
  </si>
  <si>
    <t>James</t>
  </si>
  <si>
    <t>2014/03/25</t>
  </si>
  <si>
    <t>Jasmine</t>
  </si>
  <si>
    <t>Anderson</t>
  </si>
  <si>
    <t>None</t>
  </si>
  <si>
    <t>2015/05/19</t>
  </si>
  <si>
    <t>Mia</t>
  </si>
  <si>
    <t>2011/03/30</t>
  </si>
  <si>
    <t>Justin</t>
  </si>
  <si>
    <t>Cheng</t>
  </si>
  <si>
    <t>2011/01/21</t>
  </si>
  <si>
    <t>Willa</t>
  </si>
  <si>
    <t>Dowse</t>
  </si>
  <si>
    <t>2009/09/07</t>
  </si>
  <si>
    <t>Yule</t>
  </si>
  <si>
    <t>WANG</t>
  </si>
  <si>
    <t>2010/02/11</t>
  </si>
  <si>
    <t>Zoe</t>
  </si>
  <si>
    <t>2011/11/03</t>
  </si>
  <si>
    <t>Mackenna</t>
  </si>
  <si>
    <t>Reimer</t>
  </si>
  <si>
    <t>2012/05/26</t>
  </si>
  <si>
    <t>Everett</t>
  </si>
  <si>
    <t>Saydak</t>
  </si>
  <si>
    <t>2011/03/02</t>
  </si>
  <si>
    <t>Katharine</t>
  </si>
  <si>
    <t>Flemington</t>
  </si>
  <si>
    <t>2009/08/01</t>
  </si>
  <si>
    <t>Amara</t>
  </si>
  <si>
    <t>Thrift</t>
  </si>
  <si>
    <t>2011/12/26</t>
  </si>
  <si>
    <t>Declan</t>
  </si>
  <si>
    <t>Young</t>
  </si>
  <si>
    <t>2012/05/13</t>
  </si>
  <si>
    <t>Violet</t>
  </si>
  <si>
    <t>Baschuk</t>
  </si>
  <si>
    <t>2011/01/28</t>
  </si>
  <si>
    <t>Hudson</t>
  </si>
  <si>
    <t>2012/01/16</t>
  </si>
  <si>
    <t>Klara</t>
  </si>
  <si>
    <t>2012/05/24</t>
  </si>
  <si>
    <t>William</t>
  </si>
  <si>
    <t>2012/03/06</t>
  </si>
  <si>
    <t>Colby</t>
  </si>
  <si>
    <t>Copeland</t>
  </si>
  <si>
    <t>2010/02/20</t>
  </si>
  <si>
    <t>Eleanor</t>
  </si>
  <si>
    <t>Hennessey</t>
  </si>
  <si>
    <t>2013/03/08</t>
  </si>
  <si>
    <t>Ella</t>
  </si>
  <si>
    <t>Penman</t>
  </si>
  <si>
    <t>2013/04/17</t>
  </si>
  <si>
    <t>Aaron</t>
  </si>
  <si>
    <t>Riehl</t>
  </si>
  <si>
    <t>2005/07/21</t>
  </si>
  <si>
    <t>Erik</t>
  </si>
  <si>
    <t>Kulbacki 1</t>
  </si>
  <si>
    <t>2007/02/15</t>
  </si>
  <si>
    <t>Kai</t>
  </si>
  <si>
    <t>Peacock</t>
  </si>
  <si>
    <t>2007/10/15</t>
  </si>
  <si>
    <t>Skylar</t>
  </si>
  <si>
    <t>Van Horne</t>
  </si>
  <si>
    <t>2007/02/07</t>
  </si>
  <si>
    <t>Lindsay</t>
  </si>
  <si>
    <t>Smart</t>
  </si>
  <si>
    <t>2006/03/16</t>
  </si>
  <si>
    <t>Olivia</t>
  </si>
  <si>
    <t>Krawchuk</t>
  </si>
  <si>
    <t>2007/07/12</t>
  </si>
  <si>
    <t>Maya</t>
  </si>
  <si>
    <t>Kemp</t>
  </si>
  <si>
    <t>2006/02/10</t>
  </si>
  <si>
    <t>Adrian</t>
  </si>
  <si>
    <t>Lanoie</t>
  </si>
  <si>
    <t>2007/04/11</t>
  </si>
  <si>
    <t>Kaylee</t>
  </si>
  <si>
    <t>Siemens</t>
  </si>
  <si>
    <t>2009/05/02</t>
  </si>
  <si>
    <t>2007/12/07</t>
  </si>
  <si>
    <t>Alex</t>
  </si>
  <si>
    <t>Yaschyshyn</t>
  </si>
  <si>
    <t>2008/04/18</t>
  </si>
  <si>
    <t>Special O</t>
  </si>
  <si>
    <t>Greysen</t>
  </si>
  <si>
    <t>2010/11/30</t>
  </si>
  <si>
    <t>Terry-Linn</t>
  </si>
  <si>
    <t>Johnson</t>
  </si>
  <si>
    <t>1961/11/21</t>
  </si>
  <si>
    <t>Thompson</t>
  </si>
  <si>
    <t>2014/01/13</t>
  </si>
  <si>
    <t>Freya</t>
  </si>
  <si>
    <t>2007/10/02</t>
  </si>
  <si>
    <t>Savannah</t>
  </si>
  <si>
    <t>2005/07/15</t>
  </si>
  <si>
    <t>Colin</t>
  </si>
  <si>
    <t>Katelnikoff</t>
  </si>
  <si>
    <t>1979/02/07</t>
  </si>
  <si>
    <t>Courtney</t>
  </si>
  <si>
    <t>Cook</t>
  </si>
  <si>
    <t>1992/11/28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</si>
</sst>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6" x14ac:knownFonts="1">
    <font>
      <sz val="10"/>
      <color indexed="8"/>
      <name val="Helvetica Neue"/>
    </font>
    <font>
      <b/>
      <sz val="10"/>
      <color indexed="8"/>
      <name val="Helvetica Neue"/>
    </font>
    <font>
      <b/>
      <u/>
      <sz val="26"/>
      <color rgb="FF000000"/>
      <name val="Calibri"/>
      <family val="2"/>
    </font>
    <font>
      <b/>
      <u/>
      <sz val="20"/>
      <color rgb="FF000000"/>
      <name val="Calibri"/>
      <family val="2"/>
    </font>
    <font>
      <i/>
      <u/>
      <sz val="14"/>
      <color rgb="FF000000"/>
      <name val="Calibri"/>
      <family val="2"/>
    </font>
    <font>
      <i/>
      <u/>
      <sz val="22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sz val="12"/>
      <color rgb="FF000000"/>
      <name val="Calibri"/>
      <family val="2"/>
    </font>
    <font>
      <b/>
      <u/>
      <sz val="10"/>
      <color rgb="FF000000"/>
      <name val="Calibri"/>
      <family val="2"/>
    </font>
    <font>
      <b/>
      <u/>
      <sz val="14"/>
      <name val="Calibri"/>
      <family val="2"/>
    </font>
    <font>
      <b/>
      <u/>
      <sz val="14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B050"/>
      <name val="Calibri"/>
      <family val="2"/>
    </font>
    <font>
      <b/>
      <u/>
      <sz val="11"/>
      <color rgb="FFFF0000"/>
      <name val="Calibri"/>
      <family val="2"/>
    </font>
    <font>
      <sz val="12"/>
      <color rgb="FFFF0000"/>
      <name val="Arial Black"/>
      <family val="2"/>
    </font>
    <font>
      <sz val="12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Cambria"/>
      <family val="1"/>
    </font>
    <font>
      <b/>
      <u/>
      <sz val="12"/>
      <color rgb="FF000000"/>
      <name val="Calibri"/>
      <family val="2"/>
    </font>
    <font>
      <i/>
      <u/>
      <sz val="13"/>
      <color rgb="FF000000"/>
      <name val="Calibri"/>
      <family val="2"/>
    </font>
    <font>
      <sz val="10"/>
      <color rgb="FF0070C0"/>
      <name val="Helvetica Neue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4F6128"/>
        <bgColor rgb="FF4F6128"/>
      </patternFill>
    </fill>
    <fill>
      <patternFill patternType="solid">
        <fgColor rgb="FFC2D69B"/>
        <bgColor rgb="FFC2D69B"/>
      </patternFill>
    </fill>
    <fill>
      <patternFill patternType="solid">
        <fgColor rgb="FF00B0F0"/>
        <bgColor rgb="FF00B0F0"/>
      </patternFill>
    </fill>
    <fill>
      <patternFill patternType="solid">
        <fgColor rgb="FFC4BD97"/>
        <bgColor rgb="FFC4BD97"/>
      </patternFill>
    </fill>
    <fill>
      <patternFill patternType="solid">
        <fgColor rgb="FF76923C"/>
        <bgColor rgb="FF76923C"/>
      </patternFill>
    </fill>
    <fill>
      <patternFill patternType="solid">
        <fgColor indexed="9"/>
        <bgColor auto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1">
    <xf numFmtId="0" fontId="0" fillId="0" borderId="0" xfId="0">
      <alignment vertical="top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/>
    <xf numFmtId="0" fontId="0" fillId="0" borderId="2" xfId="0" applyBorder="1" applyAlignment="1">
      <alignment horizontal="left"/>
    </xf>
    <xf numFmtId="0" fontId="9" fillId="0" borderId="0" xfId="0" applyFont="1" applyAlignment="1"/>
    <xf numFmtId="0" fontId="8" fillId="0" borderId="2" xfId="0" applyFont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11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0" borderId="4" xfId="0" applyFont="1" applyBorder="1" applyAlignment="1"/>
    <xf numFmtId="0" fontId="13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8" fillId="0" borderId="0" xfId="0" applyFont="1" applyAlignment="1">
      <alignment horizontal="center"/>
    </xf>
    <xf numFmtId="2" fontId="19" fillId="6" borderId="0" xfId="0" applyNumberFormat="1" applyFont="1" applyFill="1" applyBorder="1" applyAlignment="1">
      <alignment horizontal="center"/>
    </xf>
    <xf numFmtId="1" fontId="19" fillId="6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/>
    <xf numFmtId="45" fontId="0" fillId="7" borderId="0" xfId="0" applyNumberFormat="1" applyFill="1" applyBorder="1" applyAlignment="1">
      <alignment horizontal="center"/>
    </xf>
    <xf numFmtId="164" fontId="20" fillId="0" borderId="0" xfId="0" applyNumberFormat="1" applyFont="1" applyAlignment="1"/>
    <xf numFmtId="164" fontId="21" fillId="0" borderId="0" xfId="0" applyNumberFormat="1" applyFont="1" applyAlignment="1"/>
    <xf numFmtId="0" fontId="19" fillId="0" borderId="5" xfId="0" applyFont="1" applyBorder="1" applyAlignment="1"/>
    <xf numFmtId="0" fontId="22" fillId="0" borderId="0" xfId="0" applyFont="1" applyAlignment="1">
      <alignment horizontal="center"/>
    </xf>
    <xf numFmtId="0" fontId="19" fillId="0" borderId="8" xfId="0" applyFont="1" applyBorder="1" applyAlignment="1"/>
    <xf numFmtId="0" fontId="22" fillId="0" borderId="9" xfId="0" applyFont="1" applyBorder="1" applyAlignment="1">
      <alignment horizontal="center"/>
    </xf>
    <xf numFmtId="0" fontId="0" fillId="0" borderId="9" xfId="0" applyBorder="1" applyAlignment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5" xfId="0" applyBorder="1" applyAlignment="1"/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>
      <alignment vertical="top" wrapText="1"/>
    </xf>
    <xf numFmtId="0" fontId="10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0" fillId="0" borderId="0" xfId="0" applyBorder="1" applyAlignment="1"/>
    <xf numFmtId="20" fontId="1" fillId="0" borderId="13" xfId="0" applyNumberFormat="1" applyFont="1" applyBorder="1" applyAlignment="1">
      <alignment horizontal="left"/>
    </xf>
    <xf numFmtId="0" fontId="24" fillId="0" borderId="0" xfId="0" applyFont="1" applyAlignment="1"/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20" fontId="0" fillId="0" borderId="13" xfId="0" applyNumberFormat="1" applyBorder="1" applyAlignment="1">
      <alignment horizontal="center"/>
    </xf>
    <xf numFmtId="49" fontId="1" fillId="8" borderId="14" xfId="0" applyNumberFormat="1" applyFont="1" applyFill="1" applyBorder="1" applyAlignment="1">
      <alignment vertical="top"/>
    </xf>
    <xf numFmtId="49" fontId="1" fillId="8" borderId="14" xfId="0" applyNumberFormat="1" applyFont="1" applyFill="1" applyBorder="1" applyAlignment="1">
      <alignment horizontal="center" vertical="top"/>
    </xf>
    <xf numFmtId="0" fontId="0" fillId="9" borderId="16" xfId="0" applyNumberFormat="1" applyFill="1" applyBorder="1" applyAlignment="1">
      <alignment vertical="top"/>
    </xf>
    <xf numFmtId="0" fontId="0" fillId="9" borderId="16" xfId="0" applyNumberFormat="1" applyFill="1" applyBorder="1" applyAlignment="1">
      <alignment horizontal="center" vertical="top"/>
    </xf>
    <xf numFmtId="49" fontId="0" fillId="9" borderId="16" xfId="0" applyNumberFormat="1" applyFill="1" applyBorder="1" applyAlignment="1">
      <alignment vertical="top"/>
    </xf>
    <xf numFmtId="0" fontId="0" fillId="9" borderId="16" xfId="0" applyFill="1" applyBorder="1" applyAlignment="1">
      <alignment vertical="top"/>
    </xf>
    <xf numFmtId="0" fontId="0" fillId="10" borderId="16" xfId="0" applyNumberFormat="1" applyFill="1" applyBorder="1" applyAlignment="1">
      <alignment vertical="top"/>
    </xf>
    <xf numFmtId="0" fontId="0" fillId="10" borderId="16" xfId="0" applyNumberFormat="1" applyFill="1" applyBorder="1" applyAlignment="1">
      <alignment horizontal="center" vertical="top"/>
    </xf>
    <xf numFmtId="49" fontId="0" fillId="10" borderId="16" xfId="0" applyNumberFormat="1" applyFill="1" applyBorder="1" applyAlignment="1">
      <alignment vertical="top"/>
    </xf>
    <xf numFmtId="0" fontId="0" fillId="11" borderId="16" xfId="0" applyNumberFormat="1" applyFill="1" applyBorder="1" applyAlignment="1">
      <alignment vertical="top"/>
    </xf>
    <xf numFmtId="0" fontId="0" fillId="11" borderId="16" xfId="0" applyNumberFormat="1" applyFill="1" applyBorder="1" applyAlignment="1">
      <alignment horizontal="center" vertical="top"/>
    </xf>
    <xf numFmtId="49" fontId="0" fillId="11" borderId="16" xfId="0" applyNumberFormat="1" applyFill="1" applyBorder="1" applyAlignment="1">
      <alignment vertical="top"/>
    </xf>
    <xf numFmtId="0" fontId="0" fillId="12" borderId="16" xfId="0" applyNumberFormat="1" applyFill="1" applyBorder="1" applyAlignment="1">
      <alignment vertical="top"/>
    </xf>
    <xf numFmtId="0" fontId="0" fillId="12" borderId="16" xfId="0" applyNumberFormat="1" applyFill="1" applyBorder="1" applyAlignment="1">
      <alignment horizontal="center" vertical="top"/>
    </xf>
    <xf numFmtId="49" fontId="0" fillId="12" borderId="16" xfId="0" applyNumberFormat="1" applyFill="1" applyBorder="1" applyAlignment="1">
      <alignment vertical="top"/>
    </xf>
    <xf numFmtId="0" fontId="0" fillId="12" borderId="16" xfId="0" applyFill="1" applyBorder="1" applyAlignment="1">
      <alignment vertical="top"/>
    </xf>
    <xf numFmtId="0" fontId="0" fillId="11" borderId="15" xfId="0" applyNumberFormat="1" applyFill="1" applyBorder="1" applyAlignment="1">
      <alignment vertical="top"/>
    </xf>
    <xf numFmtId="0" fontId="0" fillId="11" borderId="15" xfId="0" applyNumberFormat="1" applyFill="1" applyBorder="1" applyAlignment="1">
      <alignment horizontal="center" vertical="top"/>
    </xf>
    <xf numFmtId="49" fontId="0" fillId="11" borderId="15" xfId="0" applyNumberFormat="1" applyFill="1" applyBorder="1" applyAlignment="1">
      <alignment vertical="top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12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15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9"/>
  <sheetViews>
    <sheetView workbookViewId="0">
      <selection activeCell="Z6" sqref="Z6"/>
    </sheetView>
  </sheetViews>
  <sheetFormatPr baseColWidth="10" defaultColWidth="8.83203125" defaultRowHeight="13" x14ac:dyDescent="0.15"/>
  <cols>
    <col min="1" max="1" width="11.5" customWidth="1"/>
    <col min="2" max="2" width="7.5" customWidth="1"/>
    <col min="3" max="3" width="8.5" customWidth="1"/>
    <col min="4" max="4" width="15.33203125" customWidth="1"/>
    <col min="5" max="10" width="0" hidden="1" customWidth="1"/>
    <col min="11" max="11" width="1.83203125" customWidth="1"/>
    <col min="12" max="12" width="7.5" customWidth="1"/>
    <col min="13" max="13" width="10.83203125" customWidth="1"/>
    <col min="14" max="14" width="8.1640625" customWidth="1"/>
    <col min="15" max="15" width="9.5" customWidth="1"/>
    <col min="16" max="17" width="17.5" customWidth="1"/>
    <col min="18" max="18" width="12.1640625" customWidth="1"/>
    <col min="19" max="19" width="11.5" customWidth="1"/>
    <col min="20" max="20" width="1.5" customWidth="1"/>
    <col min="21" max="21" width="1.1640625" customWidth="1"/>
    <col min="22" max="22" width="1.5" customWidth="1"/>
    <col min="23" max="23" width="1.83203125" customWidth="1"/>
    <col min="24" max="24" width="11.6640625" customWidth="1"/>
    <col min="25" max="25" width="13.33203125" customWidth="1"/>
  </cols>
  <sheetData>
    <row r="1" spans="1:25" ht="34" x14ac:dyDescent="0.4">
      <c r="A1" s="1"/>
      <c r="B1" s="2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9" x14ac:dyDescent="0.35">
      <c r="A3" s="1"/>
      <c r="B3" s="59" t="s">
        <v>36</v>
      </c>
      <c r="C3" s="5"/>
      <c r="D3" s="5"/>
      <c r="E3" s="5"/>
      <c r="F3" s="5"/>
      <c r="G3" s="5"/>
      <c r="H3" s="5"/>
      <c r="I3" s="5"/>
      <c r="J3" s="5"/>
      <c r="K3" s="5"/>
      <c r="L3" s="86" t="s">
        <v>1</v>
      </c>
      <c r="M3" s="87"/>
      <c r="N3" s="5"/>
      <c r="O3" s="5"/>
      <c r="P3" s="5"/>
      <c r="Q3" s="5"/>
      <c r="R3" s="88" t="s">
        <v>75</v>
      </c>
      <c r="S3" s="88"/>
      <c r="T3" s="88"/>
      <c r="U3" s="88"/>
      <c r="V3" s="88"/>
      <c r="W3" s="88"/>
      <c r="X3" s="1"/>
      <c r="Y3" s="1"/>
    </row>
    <row r="4" spans="1:25" ht="15.75" customHeight="1" x14ac:dyDescent="0.35">
      <c r="A4" s="1"/>
      <c r="B4" s="4"/>
      <c r="C4" s="5"/>
      <c r="D4" s="5"/>
      <c r="E4" s="5"/>
      <c r="F4" s="5"/>
      <c r="G4" s="5"/>
      <c r="H4" s="5"/>
      <c r="I4" s="5"/>
      <c r="J4" s="5"/>
      <c r="K4" s="5"/>
      <c r="L4" s="58">
        <v>0.40625</v>
      </c>
      <c r="M4" s="7" t="s">
        <v>32</v>
      </c>
      <c r="N4" s="5"/>
      <c r="O4" s="5"/>
      <c r="P4" s="5"/>
      <c r="Q4" s="5"/>
      <c r="R4" s="60" t="s">
        <v>76</v>
      </c>
      <c r="S4" s="61" t="s">
        <v>77</v>
      </c>
      <c r="T4" s="1"/>
      <c r="U4" s="1"/>
      <c r="V4" s="1"/>
      <c r="W4" s="1"/>
      <c r="X4" s="1"/>
      <c r="Y4" s="1"/>
    </row>
    <row r="5" spans="1:25" ht="16.5" customHeight="1" x14ac:dyDescent="0.35">
      <c r="B5" s="1" t="s">
        <v>0</v>
      </c>
      <c r="C5" s="1" t="s">
        <v>2</v>
      </c>
      <c r="D5" s="6" t="s">
        <v>3</v>
      </c>
      <c r="E5" s="5"/>
      <c r="F5" s="5"/>
      <c r="G5" s="5"/>
      <c r="H5" s="5"/>
      <c r="I5" s="5"/>
      <c r="J5" s="5"/>
      <c r="K5" s="5"/>
      <c r="L5" s="58">
        <v>0.4201388888888889</v>
      </c>
      <c r="M5" s="7" t="s">
        <v>33</v>
      </c>
      <c r="N5" s="5"/>
      <c r="O5" s="5"/>
      <c r="P5" s="1" t="s">
        <v>4</v>
      </c>
      <c r="Q5" s="1"/>
      <c r="R5" s="60" t="s">
        <v>78</v>
      </c>
      <c r="S5" s="61" t="s">
        <v>77</v>
      </c>
      <c r="T5" s="8"/>
      <c r="U5" s="8"/>
      <c r="V5" s="8"/>
      <c r="W5" s="8"/>
      <c r="X5" s="1"/>
      <c r="Y5" s="1"/>
    </row>
    <row r="6" spans="1:25" ht="16" x14ac:dyDescent="0.2">
      <c r="B6" s="9" t="s">
        <v>37</v>
      </c>
      <c r="C6" s="10">
        <v>11</v>
      </c>
      <c r="D6" s="10">
        <v>111</v>
      </c>
      <c r="E6" s="11"/>
      <c r="F6" s="11"/>
      <c r="G6" s="11"/>
      <c r="H6" s="11"/>
      <c r="I6" s="11"/>
      <c r="J6" s="12"/>
      <c r="K6" s="12"/>
      <c r="L6" s="58">
        <v>0.4375</v>
      </c>
      <c r="M6" s="12" t="s">
        <v>5</v>
      </c>
      <c r="N6" s="12"/>
      <c r="O6" s="12"/>
      <c r="P6" s="15" t="s">
        <v>41</v>
      </c>
      <c r="Q6" s="53"/>
      <c r="R6" s="62" t="s">
        <v>79</v>
      </c>
      <c r="S6" s="63" t="s">
        <v>80</v>
      </c>
      <c r="T6" s="7"/>
      <c r="U6" s="7"/>
      <c r="V6" s="7"/>
      <c r="W6" s="1"/>
      <c r="X6" s="1"/>
      <c r="Y6" s="1"/>
    </row>
    <row r="7" spans="1:25" ht="16" x14ac:dyDescent="0.2">
      <c r="A7" s="13"/>
      <c r="B7" s="9" t="s">
        <v>38</v>
      </c>
      <c r="C7" s="10">
        <v>17</v>
      </c>
      <c r="D7" s="10">
        <v>100</v>
      </c>
      <c r="E7" s="14"/>
      <c r="F7" s="14"/>
      <c r="G7" s="14"/>
      <c r="H7" s="14"/>
      <c r="I7" s="14"/>
      <c r="J7" s="12"/>
      <c r="K7" s="12"/>
      <c r="L7" s="58">
        <v>0.44444444444444442</v>
      </c>
      <c r="M7" s="12" t="s">
        <v>6</v>
      </c>
      <c r="N7" s="12"/>
      <c r="O7" s="12"/>
      <c r="P7" s="15" t="s">
        <v>42</v>
      </c>
      <c r="Q7" s="53"/>
      <c r="R7" s="60" t="s">
        <v>82</v>
      </c>
      <c r="S7" s="61" t="s">
        <v>77</v>
      </c>
      <c r="T7" s="7"/>
      <c r="U7" s="7"/>
      <c r="V7" s="7"/>
      <c r="W7" s="1"/>
      <c r="X7" s="1"/>
      <c r="Y7" s="1"/>
    </row>
    <row r="8" spans="1:25" ht="16" x14ac:dyDescent="0.2">
      <c r="A8" s="13"/>
      <c r="B8" s="9" t="s">
        <v>39</v>
      </c>
      <c r="C8" s="10">
        <v>17</v>
      </c>
      <c r="D8" s="10">
        <v>100</v>
      </c>
      <c r="E8" s="14"/>
      <c r="F8" s="14"/>
      <c r="G8" s="14"/>
      <c r="H8" s="14"/>
      <c r="I8" s="14"/>
      <c r="J8" s="12"/>
      <c r="K8" s="12"/>
      <c r="L8" s="58">
        <v>0.4513888888888889</v>
      </c>
      <c r="M8" s="12" t="s">
        <v>7</v>
      </c>
      <c r="N8" s="12"/>
      <c r="O8" s="12"/>
      <c r="P8" s="15" t="s">
        <v>43</v>
      </c>
      <c r="Q8" s="53"/>
      <c r="R8" s="62" t="s">
        <v>81</v>
      </c>
      <c r="S8" s="63" t="s">
        <v>80</v>
      </c>
      <c r="T8" s="7"/>
      <c r="U8" s="7"/>
      <c r="V8" s="7"/>
      <c r="W8" s="1"/>
      <c r="X8" s="1"/>
      <c r="Y8" s="1"/>
    </row>
    <row r="9" spans="1:25" ht="16" x14ac:dyDescent="0.2">
      <c r="A9" s="13"/>
      <c r="B9" s="9" t="s">
        <v>40</v>
      </c>
      <c r="C9" s="10">
        <v>7</v>
      </c>
      <c r="D9" s="10">
        <v>100</v>
      </c>
      <c r="E9" s="14"/>
      <c r="F9" s="14"/>
      <c r="G9" s="14"/>
      <c r="H9" s="14"/>
      <c r="I9" s="14"/>
      <c r="J9" s="12"/>
      <c r="K9" s="12"/>
      <c r="L9" s="58">
        <v>0.45833333333333331</v>
      </c>
      <c r="M9" s="12" t="s">
        <v>7</v>
      </c>
      <c r="N9" s="12"/>
      <c r="O9" s="12"/>
      <c r="P9" s="15" t="s">
        <v>43</v>
      </c>
      <c r="Q9" s="53"/>
      <c r="R9" s="64" t="s">
        <v>89</v>
      </c>
      <c r="S9" s="63" t="s">
        <v>80</v>
      </c>
      <c r="T9" s="7"/>
      <c r="U9" s="7"/>
      <c r="V9" s="7"/>
      <c r="W9" s="1"/>
      <c r="X9" s="1"/>
      <c r="Y9" s="1"/>
    </row>
    <row r="10" spans="1:25" ht="16" x14ac:dyDescent="0.2">
      <c r="A10" s="16"/>
      <c r="B10" s="6"/>
      <c r="C10" s="6"/>
      <c r="D10" s="50" t="s">
        <v>28</v>
      </c>
      <c r="E10" s="17"/>
      <c r="F10" s="17"/>
      <c r="G10" s="17"/>
      <c r="H10" s="17"/>
      <c r="I10" s="17"/>
      <c r="J10" s="7"/>
      <c r="K10" s="7"/>
      <c r="L10" s="58">
        <v>0.46527777777777773</v>
      </c>
      <c r="M10" s="7" t="s">
        <v>8</v>
      </c>
      <c r="N10" s="7"/>
      <c r="O10" s="7"/>
      <c r="P10" s="7"/>
      <c r="Q10" s="7"/>
      <c r="R10" s="7"/>
      <c r="S10" s="7"/>
      <c r="T10" s="7"/>
      <c r="U10" s="7"/>
      <c r="V10" s="7"/>
      <c r="W10" s="1"/>
      <c r="X10" s="1"/>
      <c r="Y10" s="1"/>
    </row>
    <row r="11" spans="1:25" ht="16" x14ac:dyDescent="0.2">
      <c r="A11" s="1"/>
      <c r="B11" s="6"/>
      <c r="C11" s="6"/>
      <c r="D11" s="6"/>
      <c r="E11" s="18"/>
      <c r="F11" s="18"/>
      <c r="G11" s="18"/>
      <c r="H11" s="18"/>
      <c r="I11" s="1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"/>
      <c r="X11" s="1"/>
      <c r="Y11" s="1"/>
    </row>
    <row r="12" spans="1:25" x14ac:dyDescent="0.15">
      <c r="A12" s="1"/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9" t="s">
        <v>9</v>
      </c>
      <c r="O12" s="7"/>
      <c r="P12" s="7"/>
      <c r="Q12" s="7"/>
      <c r="R12" s="7"/>
      <c r="S12" s="7"/>
      <c r="T12" s="7"/>
      <c r="U12" s="7"/>
      <c r="V12" s="7"/>
      <c r="W12" s="1"/>
      <c r="X12" s="1"/>
      <c r="Y12" s="1"/>
    </row>
    <row r="13" spans="1:25" ht="19" x14ac:dyDescent="0.25">
      <c r="A13" s="19" t="s">
        <v>27</v>
      </c>
      <c r="B13" s="20" t="s">
        <v>10</v>
      </c>
      <c r="C13" s="20" t="s">
        <v>11</v>
      </c>
      <c r="D13" s="20" t="s">
        <v>12</v>
      </c>
      <c r="E13" s="21"/>
      <c r="F13" s="21"/>
      <c r="G13" s="21"/>
      <c r="H13" s="21"/>
      <c r="I13" s="21"/>
      <c r="J13" s="21"/>
      <c r="K13" s="21"/>
      <c r="L13" s="22" t="s">
        <v>13</v>
      </c>
      <c r="M13" s="22" t="s">
        <v>14</v>
      </c>
      <c r="N13" s="90"/>
      <c r="O13" s="56" t="s">
        <v>15</v>
      </c>
      <c r="P13" s="55" t="s">
        <v>16</v>
      </c>
      <c r="Q13" s="55" t="s">
        <v>31</v>
      </c>
      <c r="R13" s="22" t="s">
        <v>17</v>
      </c>
      <c r="S13" s="21" t="s">
        <v>18</v>
      </c>
      <c r="T13" s="23" t="s">
        <v>19</v>
      </c>
      <c r="U13" s="23" t="s">
        <v>20</v>
      </c>
      <c r="V13" s="7"/>
      <c r="W13" s="21"/>
      <c r="X13" s="24" t="s">
        <v>21</v>
      </c>
      <c r="Y13" s="25" t="s">
        <v>22</v>
      </c>
    </row>
    <row r="14" spans="1:25" ht="19" x14ac:dyDescent="0.3">
      <c r="A14" s="26" t="s">
        <v>34</v>
      </c>
      <c r="B14" s="27">
        <v>1</v>
      </c>
      <c r="C14" s="28" t="s">
        <v>37</v>
      </c>
      <c r="D14" s="28" t="s">
        <v>48</v>
      </c>
      <c r="E14" s="6"/>
      <c r="F14" s="1" t="s">
        <v>23</v>
      </c>
      <c r="G14" s="1" t="s">
        <v>24</v>
      </c>
      <c r="H14" s="1" t="s">
        <v>25</v>
      </c>
      <c r="I14" s="7"/>
      <c r="J14" s="7"/>
      <c r="K14" s="1"/>
      <c r="L14" s="29">
        <v>111</v>
      </c>
      <c r="M14" s="6">
        <v>11</v>
      </c>
      <c r="N14" s="30">
        <v>4</v>
      </c>
      <c r="O14" s="31">
        <v>3</v>
      </c>
      <c r="P14" s="32" t="s">
        <v>44</v>
      </c>
      <c r="Q14" s="32" t="s">
        <v>45</v>
      </c>
      <c r="R14" s="33">
        <v>1.736111111111111E-3</v>
      </c>
      <c r="S14" s="34">
        <f t="shared" ref="S14:S22" si="0">R14*O14</f>
        <v>5.208333333333333E-3</v>
      </c>
      <c r="T14" s="35">
        <f t="shared" ref="T14:T37" si="1">R14</f>
        <v>1.736111111111111E-3</v>
      </c>
      <c r="U14" s="35">
        <f t="shared" ref="U14:U37" si="2">T14*O14</f>
        <v>5.208333333333333E-3</v>
      </c>
      <c r="V14" s="7"/>
      <c r="W14" s="34"/>
      <c r="X14" s="36">
        <v>0.4861111111111111</v>
      </c>
      <c r="Y14" s="37">
        <f t="shared" ref="Y14:Y37" si="3">X14+S14</f>
        <v>0.49131944444444442</v>
      </c>
    </row>
    <row r="15" spans="1:25" ht="19" x14ac:dyDescent="0.3">
      <c r="A15" s="38"/>
      <c r="B15" s="27">
        <v>2</v>
      </c>
      <c r="C15" s="28" t="s">
        <v>38</v>
      </c>
      <c r="D15" s="28" t="s">
        <v>49</v>
      </c>
      <c r="E15" s="39"/>
      <c r="F15" s="1" t="s">
        <v>23</v>
      </c>
      <c r="G15" s="1" t="s">
        <v>24</v>
      </c>
      <c r="H15" s="1"/>
      <c r="I15" s="7"/>
      <c r="J15" s="7"/>
      <c r="K15" s="1"/>
      <c r="L15" s="29">
        <f>VLOOKUP(C15,$B$6:$D$12,3)</f>
        <v>100</v>
      </c>
      <c r="M15" s="6">
        <v>17</v>
      </c>
      <c r="N15" s="30">
        <v>5</v>
      </c>
      <c r="O15" s="31">
        <v>4</v>
      </c>
      <c r="P15" s="32" t="s">
        <v>46</v>
      </c>
      <c r="Q15" s="32" t="s">
        <v>45</v>
      </c>
      <c r="R15" s="33">
        <v>1.736111111111111E-3</v>
      </c>
      <c r="S15" s="34">
        <f t="shared" si="0"/>
        <v>6.9444444444444441E-3</v>
      </c>
      <c r="T15" s="35">
        <f t="shared" si="1"/>
        <v>1.736111111111111E-3</v>
      </c>
      <c r="U15" s="35">
        <f t="shared" si="2"/>
        <v>6.9444444444444441E-3</v>
      </c>
      <c r="V15" s="7"/>
      <c r="W15" s="34"/>
      <c r="X15" s="36">
        <f t="shared" ref="X15:X37" si="4">Y14</f>
        <v>0.49131944444444442</v>
      </c>
      <c r="Y15" s="37">
        <f t="shared" si="3"/>
        <v>0.49826388888888884</v>
      </c>
    </row>
    <row r="16" spans="1:25" ht="19" x14ac:dyDescent="0.3">
      <c r="A16" s="38"/>
      <c r="B16" s="27">
        <v>3</v>
      </c>
      <c r="C16" s="28" t="s">
        <v>39</v>
      </c>
      <c r="D16" s="28" t="s">
        <v>49</v>
      </c>
      <c r="E16" s="6"/>
      <c r="F16" s="1" t="s">
        <v>23</v>
      </c>
      <c r="G16" s="1" t="s">
        <v>24</v>
      </c>
      <c r="H16" s="1"/>
      <c r="I16" s="7"/>
      <c r="J16" s="7"/>
      <c r="K16" s="1"/>
      <c r="L16" s="29">
        <f>VLOOKUP(C16,$B$6:$D$12,3)</f>
        <v>100</v>
      </c>
      <c r="M16" s="6">
        <f>VLOOKUP(C16,$B$6:$D$11,2)</f>
        <v>17</v>
      </c>
      <c r="N16" s="30">
        <v>5</v>
      </c>
      <c r="O16" s="31">
        <v>4</v>
      </c>
      <c r="P16" s="32" t="s">
        <v>46</v>
      </c>
      <c r="Q16" s="32" t="s">
        <v>45</v>
      </c>
      <c r="R16" s="33">
        <v>1.736111111111111E-3</v>
      </c>
      <c r="S16" s="34">
        <f t="shared" si="0"/>
        <v>6.9444444444444441E-3</v>
      </c>
      <c r="T16" s="35">
        <f t="shared" si="1"/>
        <v>1.736111111111111E-3</v>
      </c>
      <c r="U16" s="35">
        <f t="shared" si="2"/>
        <v>6.9444444444444441E-3</v>
      </c>
      <c r="V16" s="7"/>
      <c r="W16" s="34"/>
      <c r="X16" s="36">
        <f t="shared" si="4"/>
        <v>0.49826388888888884</v>
      </c>
      <c r="Y16" s="37">
        <f t="shared" si="3"/>
        <v>0.50520833333333326</v>
      </c>
    </row>
    <row r="17" spans="1:25" ht="20" thickBot="1" x14ac:dyDescent="0.35">
      <c r="A17" s="38"/>
      <c r="B17" s="27">
        <v>3</v>
      </c>
      <c r="C17" s="28" t="s">
        <v>40</v>
      </c>
      <c r="D17" s="28" t="s">
        <v>49</v>
      </c>
      <c r="E17" s="6"/>
      <c r="F17" s="1" t="s">
        <v>23</v>
      </c>
      <c r="G17" s="1" t="s">
        <v>24</v>
      </c>
      <c r="H17" s="1"/>
      <c r="I17" s="7"/>
      <c r="J17" s="7"/>
      <c r="K17" s="1"/>
      <c r="L17" s="29">
        <f>VLOOKUP(C17,$B$6:$D$12,3)</f>
        <v>100</v>
      </c>
      <c r="M17" s="6">
        <v>7</v>
      </c>
      <c r="N17" s="30">
        <v>5</v>
      </c>
      <c r="O17" s="31">
        <v>2</v>
      </c>
      <c r="P17" s="32" t="s">
        <v>47</v>
      </c>
      <c r="Q17" s="32" t="s">
        <v>85</v>
      </c>
      <c r="R17" s="33">
        <v>2.0833333333333333E-3</v>
      </c>
      <c r="S17" s="34">
        <f t="shared" si="0"/>
        <v>4.1666666666666666E-3</v>
      </c>
      <c r="T17" s="35">
        <f t="shared" si="1"/>
        <v>2.0833333333333333E-3</v>
      </c>
      <c r="U17" s="35">
        <f t="shared" si="2"/>
        <v>4.1666666666666666E-3</v>
      </c>
      <c r="V17" s="7"/>
      <c r="W17" s="34"/>
      <c r="X17" s="36">
        <f t="shared" ref="X17" si="5">Y16</f>
        <v>0.50520833333333326</v>
      </c>
      <c r="Y17" s="37">
        <f t="shared" si="3"/>
        <v>0.50937499999999991</v>
      </c>
    </row>
    <row r="18" spans="1:25" ht="20" thickBot="1" x14ac:dyDescent="0.35">
      <c r="A18" s="40"/>
      <c r="B18" s="84" t="s">
        <v>26</v>
      </c>
      <c r="C18" s="84"/>
      <c r="D18" s="85"/>
      <c r="E18" s="41"/>
      <c r="F18" s="42"/>
      <c r="G18" s="42"/>
      <c r="H18" s="42"/>
      <c r="I18" s="43"/>
      <c r="J18" s="43"/>
      <c r="K18" s="42"/>
      <c r="L18" s="44"/>
      <c r="M18" s="44"/>
      <c r="N18" s="45"/>
      <c r="O18" s="46">
        <v>1</v>
      </c>
      <c r="P18" s="47"/>
      <c r="Q18" s="54"/>
      <c r="R18" s="33">
        <v>2.0833333333333332E-2</v>
      </c>
      <c r="S18" s="34">
        <f t="shared" si="0"/>
        <v>2.0833333333333332E-2</v>
      </c>
      <c r="T18" s="35">
        <f t="shared" si="1"/>
        <v>2.0833333333333332E-2</v>
      </c>
      <c r="U18" s="35">
        <f t="shared" si="2"/>
        <v>2.0833333333333332E-2</v>
      </c>
      <c r="V18" s="7"/>
      <c r="W18" s="34"/>
      <c r="X18" s="36">
        <f>Y17</f>
        <v>0.50937499999999991</v>
      </c>
      <c r="Y18" s="37">
        <f t="shared" si="3"/>
        <v>0.53020833333333328</v>
      </c>
    </row>
    <row r="19" spans="1:25" ht="19" x14ac:dyDescent="0.3">
      <c r="A19" s="26" t="s">
        <v>71</v>
      </c>
      <c r="B19" s="27">
        <v>1</v>
      </c>
      <c r="C19" s="28" t="s">
        <v>37</v>
      </c>
      <c r="D19" s="28" t="s">
        <v>51</v>
      </c>
      <c r="E19" s="6"/>
      <c r="F19" s="1" t="s">
        <v>23</v>
      </c>
      <c r="G19" s="1" t="s">
        <v>24</v>
      </c>
      <c r="H19" s="1" t="s">
        <v>25</v>
      </c>
      <c r="I19" s="7"/>
      <c r="J19" s="7"/>
      <c r="K19" s="1"/>
      <c r="L19" s="29">
        <v>111</v>
      </c>
      <c r="M19" s="6">
        <v>11</v>
      </c>
      <c r="N19" s="30">
        <v>4</v>
      </c>
      <c r="O19" s="31">
        <v>3</v>
      </c>
      <c r="P19" s="32" t="s">
        <v>44</v>
      </c>
      <c r="Q19" s="32" t="s">
        <v>83</v>
      </c>
      <c r="R19" s="33">
        <v>1.736111111111111E-3</v>
      </c>
      <c r="S19" s="34">
        <f t="shared" si="0"/>
        <v>5.208333333333333E-3</v>
      </c>
      <c r="T19" s="35">
        <f t="shared" si="1"/>
        <v>1.736111111111111E-3</v>
      </c>
      <c r="U19" s="35">
        <f t="shared" si="2"/>
        <v>5.208333333333333E-3</v>
      </c>
      <c r="V19" s="7"/>
      <c r="W19" s="34"/>
      <c r="X19" s="36">
        <f t="shared" si="4"/>
        <v>0.53020833333333328</v>
      </c>
      <c r="Y19" s="37">
        <f t="shared" si="3"/>
        <v>0.53541666666666665</v>
      </c>
    </row>
    <row r="20" spans="1:25" ht="19" x14ac:dyDescent="0.3">
      <c r="A20" s="48"/>
      <c r="B20" s="27">
        <v>2</v>
      </c>
      <c r="C20" s="28" t="s">
        <v>38</v>
      </c>
      <c r="D20" s="28" t="s">
        <v>52</v>
      </c>
      <c r="E20" s="39"/>
      <c r="F20" s="1" t="s">
        <v>23</v>
      </c>
      <c r="G20" s="1" t="s">
        <v>24</v>
      </c>
      <c r="H20" s="1"/>
      <c r="I20" s="7"/>
      <c r="J20" s="7"/>
      <c r="K20" s="1"/>
      <c r="L20" s="29">
        <f>VLOOKUP(C20,$B$6:$D$12,3)</f>
        <v>100</v>
      </c>
      <c r="M20" s="6">
        <v>17</v>
      </c>
      <c r="N20" s="30">
        <v>5</v>
      </c>
      <c r="O20" s="31">
        <v>4</v>
      </c>
      <c r="P20" s="32" t="s">
        <v>53</v>
      </c>
      <c r="Q20" s="32" t="s">
        <v>70</v>
      </c>
      <c r="R20" s="33">
        <v>1.736111111111111E-3</v>
      </c>
      <c r="S20" s="34">
        <f t="shared" si="0"/>
        <v>6.9444444444444441E-3</v>
      </c>
      <c r="T20" s="35">
        <f t="shared" si="1"/>
        <v>1.736111111111111E-3</v>
      </c>
      <c r="U20" s="35">
        <f t="shared" si="2"/>
        <v>6.9444444444444441E-3</v>
      </c>
      <c r="V20" s="7"/>
      <c r="W20" s="34"/>
      <c r="X20" s="36">
        <f t="shared" si="4"/>
        <v>0.53541666666666665</v>
      </c>
      <c r="Y20" s="37">
        <f t="shared" si="3"/>
        <v>0.54236111111111107</v>
      </c>
    </row>
    <row r="21" spans="1:25" ht="19" x14ac:dyDescent="0.3">
      <c r="A21" s="38"/>
      <c r="B21" s="27">
        <v>3</v>
      </c>
      <c r="C21" s="28" t="s">
        <v>39</v>
      </c>
      <c r="D21" s="28" t="s">
        <v>52</v>
      </c>
      <c r="E21" s="6"/>
      <c r="F21" s="1" t="s">
        <v>23</v>
      </c>
      <c r="G21" s="1" t="s">
        <v>24</v>
      </c>
      <c r="H21" s="1"/>
      <c r="I21" s="7"/>
      <c r="J21" s="7"/>
      <c r="K21" s="1"/>
      <c r="L21" s="29">
        <f>VLOOKUP(C21,$B$6:$D$12,3)</f>
        <v>100</v>
      </c>
      <c r="M21" s="6">
        <f>VLOOKUP(C21,$B$6:$D$11,2)</f>
        <v>17</v>
      </c>
      <c r="N21" s="30">
        <v>5</v>
      </c>
      <c r="O21" s="31">
        <v>4</v>
      </c>
      <c r="P21" s="32" t="s">
        <v>53</v>
      </c>
      <c r="Q21" s="32" t="s">
        <v>70</v>
      </c>
      <c r="R21" s="33">
        <v>1.736111111111111E-3</v>
      </c>
      <c r="S21" s="34">
        <f t="shared" si="0"/>
        <v>6.9444444444444441E-3</v>
      </c>
      <c r="T21" s="35">
        <f t="shared" si="1"/>
        <v>1.736111111111111E-3</v>
      </c>
      <c r="U21" s="35">
        <f t="shared" si="2"/>
        <v>6.9444444444444441E-3</v>
      </c>
      <c r="V21" s="7"/>
      <c r="W21" s="34"/>
      <c r="X21" s="36">
        <f t="shared" si="4"/>
        <v>0.54236111111111107</v>
      </c>
      <c r="Y21" s="37">
        <f t="shared" si="3"/>
        <v>0.54930555555555549</v>
      </c>
    </row>
    <row r="22" spans="1:25" ht="20" thickBot="1" x14ac:dyDescent="0.35">
      <c r="A22" s="38"/>
      <c r="B22" s="27">
        <v>3</v>
      </c>
      <c r="C22" s="28" t="s">
        <v>40</v>
      </c>
      <c r="D22" s="28" t="s">
        <v>52</v>
      </c>
      <c r="E22" s="6"/>
      <c r="F22" s="1" t="s">
        <v>23</v>
      </c>
      <c r="G22" s="1" t="s">
        <v>24</v>
      </c>
      <c r="H22" s="1"/>
      <c r="I22" s="7"/>
      <c r="J22" s="7"/>
      <c r="K22" s="1"/>
      <c r="L22" s="29">
        <f>VLOOKUP(C22,$B$6:$D$12,3)</f>
        <v>100</v>
      </c>
      <c r="M22" s="6">
        <v>7</v>
      </c>
      <c r="N22" s="30">
        <v>5</v>
      </c>
      <c r="O22" s="31">
        <v>2</v>
      </c>
      <c r="P22" s="32" t="s">
        <v>84</v>
      </c>
      <c r="Q22" s="32" t="s">
        <v>70</v>
      </c>
      <c r="R22" s="33">
        <v>2.0833333333333333E-3</v>
      </c>
      <c r="S22" s="34">
        <f t="shared" si="0"/>
        <v>4.1666666666666666E-3</v>
      </c>
      <c r="T22" s="35">
        <f t="shared" si="1"/>
        <v>2.0833333333333333E-3</v>
      </c>
      <c r="U22" s="35">
        <f t="shared" si="2"/>
        <v>4.1666666666666666E-3</v>
      </c>
      <c r="V22" s="7"/>
      <c r="W22" s="34"/>
      <c r="X22" s="36">
        <f t="shared" si="4"/>
        <v>0.54930555555555549</v>
      </c>
      <c r="Y22" s="37">
        <f t="shared" si="3"/>
        <v>0.55347222222222214</v>
      </c>
    </row>
    <row r="23" spans="1:25" ht="20" thickBot="1" x14ac:dyDescent="0.35">
      <c r="A23" s="40"/>
      <c r="B23" s="84" t="s">
        <v>54</v>
      </c>
      <c r="C23" s="84"/>
      <c r="D23" s="85"/>
      <c r="E23" s="41"/>
      <c r="F23" s="42"/>
      <c r="G23" s="42"/>
      <c r="H23" s="42"/>
      <c r="I23" s="43"/>
      <c r="J23" s="43"/>
      <c r="K23" s="42"/>
      <c r="L23" s="44"/>
      <c r="M23" s="44"/>
      <c r="N23" s="45"/>
      <c r="O23" s="46">
        <v>1</v>
      </c>
      <c r="P23" s="47"/>
      <c r="Q23" s="54"/>
      <c r="R23" s="33">
        <v>3.4722222222222224E-2</v>
      </c>
      <c r="S23" s="34">
        <f t="shared" ref="S23:S28" si="6">R23*O23</f>
        <v>3.4722222222222224E-2</v>
      </c>
      <c r="T23" s="35">
        <f t="shared" si="1"/>
        <v>3.4722222222222224E-2</v>
      </c>
      <c r="U23" s="35">
        <f t="shared" si="2"/>
        <v>3.4722222222222224E-2</v>
      </c>
      <c r="V23" s="7"/>
      <c r="W23" s="34"/>
      <c r="X23" s="36">
        <f t="shared" si="4"/>
        <v>0.55347222222222214</v>
      </c>
      <c r="Y23" s="37">
        <f t="shared" si="3"/>
        <v>0.58819444444444435</v>
      </c>
    </row>
    <row r="24" spans="1:25" ht="19" x14ac:dyDescent="0.3">
      <c r="A24" s="26" t="s">
        <v>72</v>
      </c>
      <c r="B24" s="27">
        <v>1</v>
      </c>
      <c r="C24" s="28" t="s">
        <v>37</v>
      </c>
      <c r="D24" s="28" t="s">
        <v>55</v>
      </c>
      <c r="E24" s="6"/>
      <c r="F24" s="1" t="s">
        <v>23</v>
      </c>
      <c r="G24" s="1" t="s">
        <v>24</v>
      </c>
      <c r="H24" s="1" t="s">
        <v>25</v>
      </c>
      <c r="I24" s="7"/>
      <c r="J24" s="7"/>
      <c r="K24" s="1"/>
      <c r="L24" s="29">
        <v>111</v>
      </c>
      <c r="M24" s="6">
        <v>11</v>
      </c>
      <c r="N24" s="30">
        <v>5</v>
      </c>
      <c r="O24" s="31">
        <v>3</v>
      </c>
      <c r="P24" s="32" t="s">
        <v>44</v>
      </c>
      <c r="Q24" s="32" t="s">
        <v>58</v>
      </c>
      <c r="R24" s="33">
        <v>2.4305555555555556E-3</v>
      </c>
      <c r="S24" s="34">
        <f>R24*O24</f>
        <v>7.2916666666666668E-3</v>
      </c>
      <c r="T24" s="35">
        <f t="shared" si="1"/>
        <v>2.4305555555555556E-3</v>
      </c>
      <c r="U24" s="35">
        <f t="shared" si="2"/>
        <v>7.2916666666666668E-3</v>
      </c>
      <c r="V24" s="7"/>
      <c r="W24" s="34"/>
      <c r="X24" s="36">
        <f t="shared" si="4"/>
        <v>0.58819444444444435</v>
      </c>
      <c r="Y24" s="37">
        <f t="shared" si="3"/>
        <v>0.59548611111111105</v>
      </c>
    </row>
    <row r="25" spans="1:25" ht="19" x14ac:dyDescent="0.3">
      <c r="A25" s="48"/>
      <c r="B25" s="27">
        <v>2</v>
      </c>
      <c r="C25" s="28" t="s">
        <v>38</v>
      </c>
      <c r="D25" s="28" t="s">
        <v>56</v>
      </c>
      <c r="E25" s="39"/>
      <c r="F25" s="1" t="s">
        <v>23</v>
      </c>
      <c r="G25" s="1" t="s">
        <v>24</v>
      </c>
      <c r="H25" s="1"/>
      <c r="I25" s="7"/>
      <c r="J25" s="7"/>
      <c r="K25" s="1"/>
      <c r="L25" s="29">
        <f>VLOOKUP(C25,$B$6:$D$12,3)</f>
        <v>100</v>
      </c>
      <c r="M25" s="6">
        <v>17</v>
      </c>
      <c r="N25" s="30">
        <v>6</v>
      </c>
      <c r="O25" s="31">
        <v>3</v>
      </c>
      <c r="P25" s="32" t="s">
        <v>59</v>
      </c>
      <c r="Q25" s="32" t="s">
        <v>50</v>
      </c>
      <c r="R25" s="33">
        <v>2.4305555555555556E-3</v>
      </c>
      <c r="S25" s="34">
        <f>R25*O25</f>
        <v>7.2916666666666668E-3</v>
      </c>
      <c r="T25" s="35">
        <f t="shared" si="1"/>
        <v>2.4305555555555556E-3</v>
      </c>
      <c r="U25" s="35">
        <f t="shared" si="2"/>
        <v>7.2916666666666668E-3</v>
      </c>
      <c r="V25" s="7"/>
      <c r="W25" s="34"/>
      <c r="X25" s="36">
        <f t="shared" si="4"/>
        <v>0.59548611111111105</v>
      </c>
      <c r="Y25" s="37">
        <f t="shared" si="3"/>
        <v>0.60277777777777775</v>
      </c>
    </row>
    <row r="26" spans="1:25" ht="19" x14ac:dyDescent="0.3">
      <c r="A26" s="38"/>
      <c r="B26" s="27">
        <v>3</v>
      </c>
      <c r="C26" s="28" t="s">
        <v>39</v>
      </c>
      <c r="D26" s="28" t="s">
        <v>57</v>
      </c>
      <c r="E26" s="6"/>
      <c r="F26" s="1" t="s">
        <v>23</v>
      </c>
      <c r="G26" s="1" t="s">
        <v>24</v>
      </c>
      <c r="H26" s="1"/>
      <c r="I26" s="7"/>
      <c r="J26" s="7"/>
      <c r="K26" s="1"/>
      <c r="L26" s="29">
        <f>VLOOKUP(C26,$B$6:$D$12,3)</f>
        <v>100</v>
      </c>
      <c r="M26" s="6">
        <f>VLOOKUP(C26,$B$6:$D$11,2)</f>
        <v>17</v>
      </c>
      <c r="N26" s="30">
        <v>5</v>
      </c>
      <c r="O26" s="31">
        <v>4</v>
      </c>
      <c r="P26" s="32" t="s">
        <v>46</v>
      </c>
      <c r="Q26" s="32" t="s">
        <v>45</v>
      </c>
      <c r="R26" s="33">
        <v>1.3888888888888889E-3</v>
      </c>
      <c r="S26" s="34">
        <f>R26*O26</f>
        <v>5.5555555555555558E-3</v>
      </c>
      <c r="T26" s="35">
        <f t="shared" si="1"/>
        <v>1.3888888888888889E-3</v>
      </c>
      <c r="U26" s="35">
        <f t="shared" si="2"/>
        <v>5.5555555555555558E-3</v>
      </c>
      <c r="V26" s="7"/>
      <c r="W26" s="34"/>
      <c r="X26" s="36">
        <f t="shared" si="4"/>
        <v>0.60277777777777775</v>
      </c>
      <c r="Y26" s="37">
        <f t="shared" si="3"/>
        <v>0.60833333333333328</v>
      </c>
    </row>
    <row r="27" spans="1:25" ht="20" thickBot="1" x14ac:dyDescent="0.35">
      <c r="A27" s="38"/>
      <c r="B27" s="27">
        <v>3</v>
      </c>
      <c r="C27" s="28" t="s">
        <v>40</v>
      </c>
      <c r="D27" s="28" t="s">
        <v>57</v>
      </c>
      <c r="E27" s="6"/>
      <c r="F27" s="1" t="s">
        <v>23</v>
      </c>
      <c r="G27" s="1" t="s">
        <v>24</v>
      </c>
      <c r="H27" s="1"/>
      <c r="I27" s="7"/>
      <c r="J27" s="7"/>
      <c r="K27" s="1"/>
      <c r="L27" s="29">
        <f>VLOOKUP(C27,$B$6:$D$12,3)</f>
        <v>100</v>
      </c>
      <c r="M27" s="6">
        <v>7</v>
      </c>
      <c r="N27" s="30">
        <v>5</v>
      </c>
      <c r="O27" s="31">
        <v>2</v>
      </c>
      <c r="P27" s="32" t="s">
        <v>47</v>
      </c>
      <c r="Q27" s="32" t="s">
        <v>85</v>
      </c>
      <c r="R27" s="33">
        <v>1.736111111111111E-3</v>
      </c>
      <c r="S27" s="34">
        <f>R27*O27</f>
        <v>3.472222222222222E-3</v>
      </c>
      <c r="T27" s="35">
        <f t="shared" si="1"/>
        <v>1.736111111111111E-3</v>
      </c>
      <c r="U27" s="35">
        <f t="shared" si="2"/>
        <v>3.472222222222222E-3</v>
      </c>
      <c r="V27" s="7"/>
      <c r="W27" s="34"/>
      <c r="X27" s="36">
        <f t="shared" ref="X27:X28" si="7">Y26</f>
        <v>0.60833333333333328</v>
      </c>
      <c r="Y27" s="37">
        <f t="shared" si="3"/>
        <v>0.61180555555555549</v>
      </c>
    </row>
    <row r="28" spans="1:25" ht="20" thickBot="1" x14ac:dyDescent="0.35">
      <c r="A28" s="40"/>
      <c r="B28" s="84" t="s">
        <v>64</v>
      </c>
      <c r="C28" s="84"/>
      <c r="D28" s="85"/>
      <c r="E28" s="41"/>
      <c r="F28" s="42"/>
      <c r="G28" s="42"/>
      <c r="H28" s="42"/>
      <c r="I28" s="43"/>
      <c r="J28" s="43"/>
      <c r="K28" s="42"/>
      <c r="L28" s="44"/>
      <c r="M28" s="44"/>
      <c r="N28" s="45"/>
      <c r="O28" s="46">
        <v>1</v>
      </c>
      <c r="P28" s="47"/>
      <c r="Q28" s="54"/>
      <c r="R28" s="33">
        <v>2.0833333333333332E-2</v>
      </c>
      <c r="S28" s="34">
        <f t="shared" si="6"/>
        <v>2.0833333333333332E-2</v>
      </c>
      <c r="T28" s="35">
        <f t="shared" si="1"/>
        <v>2.0833333333333332E-2</v>
      </c>
      <c r="U28" s="35">
        <f t="shared" si="2"/>
        <v>2.0833333333333332E-2</v>
      </c>
      <c r="V28" s="7"/>
      <c r="W28" s="34"/>
      <c r="X28" s="36">
        <f t="shared" si="7"/>
        <v>0.61180555555555549</v>
      </c>
      <c r="Y28" s="37">
        <f t="shared" si="3"/>
        <v>0.63263888888888886</v>
      </c>
    </row>
    <row r="29" spans="1:25" ht="19" x14ac:dyDescent="0.3">
      <c r="A29" s="26" t="s">
        <v>73</v>
      </c>
      <c r="B29" s="27">
        <v>1</v>
      </c>
      <c r="C29" s="28" t="s">
        <v>37</v>
      </c>
      <c r="D29" s="28" t="s">
        <v>60</v>
      </c>
      <c r="E29" s="6"/>
      <c r="F29" s="1" t="s">
        <v>23</v>
      </c>
      <c r="G29" s="1" t="s">
        <v>24</v>
      </c>
      <c r="H29" s="1" t="s">
        <v>25</v>
      </c>
      <c r="I29" s="7"/>
      <c r="J29" s="7"/>
      <c r="K29" s="1"/>
      <c r="L29" s="29">
        <v>111</v>
      </c>
      <c r="M29" s="6">
        <v>11</v>
      </c>
      <c r="N29" s="30">
        <v>5</v>
      </c>
      <c r="O29" s="31">
        <v>3</v>
      </c>
      <c r="P29" s="32" t="s">
        <v>63</v>
      </c>
      <c r="Q29" s="32" t="s">
        <v>83</v>
      </c>
      <c r="R29" s="33">
        <v>2.4305555555555556E-3</v>
      </c>
      <c r="S29" s="34">
        <f>R29*O29</f>
        <v>7.2916666666666668E-3</v>
      </c>
      <c r="T29" s="35">
        <f t="shared" si="1"/>
        <v>2.4305555555555556E-3</v>
      </c>
      <c r="U29" s="35">
        <f t="shared" si="2"/>
        <v>7.2916666666666668E-3</v>
      </c>
      <c r="V29" s="7"/>
      <c r="W29" s="34"/>
      <c r="X29" s="36">
        <f t="shared" si="4"/>
        <v>0.63263888888888886</v>
      </c>
      <c r="Y29" s="37">
        <f t="shared" si="3"/>
        <v>0.63993055555555556</v>
      </c>
    </row>
    <row r="30" spans="1:25" ht="19" x14ac:dyDescent="0.3">
      <c r="A30" s="48"/>
      <c r="B30" s="27">
        <v>2</v>
      </c>
      <c r="C30" s="28" t="s">
        <v>38</v>
      </c>
      <c r="D30" s="28" t="s">
        <v>61</v>
      </c>
      <c r="E30" s="39"/>
      <c r="F30" s="1" t="s">
        <v>23</v>
      </c>
      <c r="G30" s="1" t="s">
        <v>24</v>
      </c>
      <c r="H30" s="1"/>
      <c r="I30" s="7"/>
      <c r="J30" s="7"/>
      <c r="K30" s="1"/>
      <c r="L30" s="29">
        <f>VLOOKUP(C30,$B$6:$D$12,3)</f>
        <v>100</v>
      </c>
      <c r="M30" s="6">
        <v>17</v>
      </c>
      <c r="N30" s="30">
        <v>6</v>
      </c>
      <c r="O30" s="31">
        <v>3</v>
      </c>
      <c r="P30" s="32" t="s">
        <v>59</v>
      </c>
      <c r="Q30" s="32" t="s">
        <v>70</v>
      </c>
      <c r="R30" s="33">
        <v>2.4305555555555556E-3</v>
      </c>
      <c r="S30" s="34">
        <f>R30*O30</f>
        <v>7.2916666666666668E-3</v>
      </c>
      <c r="T30" s="35">
        <f t="shared" si="1"/>
        <v>2.4305555555555556E-3</v>
      </c>
      <c r="U30" s="35">
        <f t="shared" si="2"/>
        <v>7.2916666666666668E-3</v>
      </c>
      <c r="V30" s="7"/>
      <c r="W30" s="34"/>
      <c r="X30" s="36">
        <f t="shared" si="4"/>
        <v>0.63993055555555556</v>
      </c>
      <c r="Y30" s="37">
        <f t="shared" si="3"/>
        <v>0.64722222222222225</v>
      </c>
    </row>
    <row r="31" spans="1:25" ht="19" x14ac:dyDescent="0.3">
      <c r="A31" s="38"/>
      <c r="B31" s="27">
        <v>3</v>
      </c>
      <c r="C31" s="28" t="s">
        <v>39</v>
      </c>
      <c r="D31" s="28" t="s">
        <v>62</v>
      </c>
      <c r="E31" s="6"/>
      <c r="F31" s="1" t="s">
        <v>23</v>
      </c>
      <c r="G31" s="1" t="s">
        <v>24</v>
      </c>
      <c r="H31" s="1"/>
      <c r="I31" s="7"/>
      <c r="J31" s="7"/>
      <c r="K31" s="1"/>
      <c r="L31" s="29">
        <f>VLOOKUP(C31,$B$6:$D$12,3)</f>
        <v>100</v>
      </c>
      <c r="M31" s="6">
        <f>VLOOKUP(C31,$B$6:$D$11,2)</f>
        <v>17</v>
      </c>
      <c r="N31" s="30">
        <v>5</v>
      </c>
      <c r="O31" s="31">
        <v>4</v>
      </c>
      <c r="P31" s="32" t="s">
        <v>53</v>
      </c>
      <c r="Q31" s="32" t="s">
        <v>70</v>
      </c>
      <c r="R31" s="33">
        <v>1.3888888888888889E-3</v>
      </c>
      <c r="S31" s="34">
        <f>R31*O31</f>
        <v>5.5555555555555558E-3</v>
      </c>
      <c r="T31" s="35">
        <f t="shared" si="1"/>
        <v>1.3888888888888889E-3</v>
      </c>
      <c r="U31" s="35">
        <f t="shared" si="2"/>
        <v>5.5555555555555558E-3</v>
      </c>
      <c r="V31" s="7"/>
      <c r="W31" s="34"/>
      <c r="X31" s="36">
        <f>Y30</f>
        <v>0.64722222222222225</v>
      </c>
      <c r="Y31" s="37">
        <f t="shared" si="3"/>
        <v>0.65277777777777779</v>
      </c>
    </row>
    <row r="32" spans="1:25" ht="20" thickBot="1" x14ac:dyDescent="0.35">
      <c r="A32" s="38"/>
      <c r="B32" s="27">
        <v>3</v>
      </c>
      <c r="C32" s="28" t="s">
        <v>40</v>
      </c>
      <c r="D32" s="28" t="s">
        <v>62</v>
      </c>
      <c r="E32" s="6"/>
      <c r="F32" s="1" t="s">
        <v>23</v>
      </c>
      <c r="G32" s="1" t="s">
        <v>24</v>
      </c>
      <c r="H32" s="1"/>
      <c r="I32" s="7"/>
      <c r="J32" s="7"/>
      <c r="K32" s="1"/>
      <c r="L32" s="29">
        <f>VLOOKUP(C32,$B$6:$D$12,3)</f>
        <v>100</v>
      </c>
      <c r="M32" s="6">
        <v>7</v>
      </c>
      <c r="N32" s="30">
        <v>5</v>
      </c>
      <c r="O32" s="31">
        <v>2</v>
      </c>
      <c r="P32" s="32" t="s">
        <v>84</v>
      </c>
      <c r="Q32" s="32" t="s">
        <v>70</v>
      </c>
      <c r="R32" s="33">
        <v>1.736111111111111E-3</v>
      </c>
      <c r="S32" s="34">
        <f>R32*O32</f>
        <v>3.472222222222222E-3</v>
      </c>
      <c r="T32" s="35">
        <f t="shared" si="1"/>
        <v>1.736111111111111E-3</v>
      </c>
      <c r="U32" s="35">
        <f t="shared" si="2"/>
        <v>3.472222222222222E-3</v>
      </c>
      <c r="V32" s="7"/>
      <c r="W32" s="34"/>
      <c r="X32" s="36">
        <f t="shared" ref="X32:X33" si="8">Y31</f>
        <v>0.65277777777777779</v>
      </c>
      <c r="Y32" s="37">
        <f t="shared" si="3"/>
        <v>0.65625</v>
      </c>
    </row>
    <row r="33" spans="1:25" ht="20" thickBot="1" x14ac:dyDescent="0.35">
      <c r="A33" s="40"/>
      <c r="B33" s="84" t="s">
        <v>64</v>
      </c>
      <c r="C33" s="84"/>
      <c r="D33" s="85"/>
      <c r="E33" s="41"/>
      <c r="F33" s="42"/>
      <c r="G33" s="42"/>
      <c r="H33" s="42"/>
      <c r="I33" s="43"/>
      <c r="J33" s="43"/>
      <c r="K33" s="42"/>
      <c r="L33" s="44"/>
      <c r="M33" s="44"/>
      <c r="N33" s="45"/>
      <c r="O33" s="46">
        <v>1</v>
      </c>
      <c r="P33" s="47"/>
      <c r="Q33" s="54"/>
      <c r="R33" s="33">
        <v>2.0833333333333332E-2</v>
      </c>
      <c r="S33" s="34">
        <f t="shared" ref="S33" si="9">R33*O33</f>
        <v>2.0833333333333332E-2</v>
      </c>
      <c r="T33" s="35">
        <f t="shared" si="1"/>
        <v>2.0833333333333332E-2</v>
      </c>
      <c r="U33" s="35">
        <f t="shared" si="2"/>
        <v>2.0833333333333332E-2</v>
      </c>
      <c r="V33" s="7"/>
      <c r="W33" s="34"/>
      <c r="X33" s="36">
        <f t="shared" si="8"/>
        <v>0.65625</v>
      </c>
      <c r="Y33" s="37">
        <f t="shared" si="3"/>
        <v>0.67708333333333337</v>
      </c>
    </row>
    <row r="34" spans="1:25" ht="19" x14ac:dyDescent="0.3">
      <c r="A34" s="26" t="s">
        <v>74</v>
      </c>
      <c r="B34" s="27">
        <v>1</v>
      </c>
      <c r="C34" s="28" t="s">
        <v>37</v>
      </c>
      <c r="D34" s="28" t="s">
        <v>66</v>
      </c>
      <c r="E34" s="6"/>
      <c r="F34" s="1" t="s">
        <v>23</v>
      </c>
      <c r="G34" s="1" t="s">
        <v>24</v>
      </c>
      <c r="H34" s="1" t="s">
        <v>25</v>
      </c>
      <c r="I34" s="7"/>
      <c r="J34" s="7"/>
      <c r="K34" s="1"/>
      <c r="L34" s="29">
        <v>111</v>
      </c>
      <c r="M34" s="6">
        <v>11</v>
      </c>
      <c r="N34" s="30">
        <v>6</v>
      </c>
      <c r="O34" s="31">
        <v>2</v>
      </c>
      <c r="P34" s="32" t="s">
        <v>67</v>
      </c>
      <c r="Q34" s="32" t="s">
        <v>69</v>
      </c>
      <c r="R34" s="33">
        <v>3.1249999999999997E-3</v>
      </c>
      <c r="S34" s="34">
        <f>R34*O34</f>
        <v>6.2499999999999995E-3</v>
      </c>
      <c r="T34" s="35">
        <f t="shared" si="1"/>
        <v>3.1249999999999997E-3</v>
      </c>
      <c r="U34" s="35">
        <f t="shared" si="2"/>
        <v>6.2499999999999995E-3</v>
      </c>
      <c r="V34" s="7"/>
      <c r="W34" s="34"/>
      <c r="X34" s="36">
        <f t="shared" si="4"/>
        <v>0.67708333333333337</v>
      </c>
      <c r="Y34" s="37">
        <f t="shared" si="3"/>
        <v>0.68333333333333335</v>
      </c>
    </row>
    <row r="35" spans="1:25" ht="19" x14ac:dyDescent="0.3">
      <c r="A35" s="49"/>
      <c r="B35" s="27">
        <v>2</v>
      </c>
      <c r="C35" s="28" t="s">
        <v>38</v>
      </c>
      <c r="D35" s="28" t="s">
        <v>66</v>
      </c>
      <c r="E35" s="39"/>
      <c r="F35" s="1" t="s">
        <v>23</v>
      </c>
      <c r="G35" s="1" t="s">
        <v>24</v>
      </c>
      <c r="H35" s="1"/>
      <c r="I35" s="7"/>
      <c r="J35" s="7"/>
      <c r="K35" s="1"/>
      <c r="L35" s="29">
        <f>VLOOKUP(C35,$B$6:$D$12,3)</f>
        <v>100</v>
      </c>
      <c r="M35" s="6">
        <v>17</v>
      </c>
      <c r="N35" s="30">
        <v>7</v>
      </c>
      <c r="O35" s="31">
        <v>3</v>
      </c>
      <c r="P35" s="32" t="s">
        <v>68</v>
      </c>
      <c r="Q35" s="32" t="s">
        <v>70</v>
      </c>
      <c r="R35" s="33">
        <v>3.472222222222222E-3</v>
      </c>
      <c r="S35" s="34">
        <f>R35*O35</f>
        <v>1.0416666666666666E-2</v>
      </c>
      <c r="T35" s="35">
        <f t="shared" si="1"/>
        <v>3.472222222222222E-3</v>
      </c>
      <c r="U35" s="35">
        <f t="shared" si="2"/>
        <v>1.0416666666666666E-2</v>
      </c>
      <c r="V35" s="7"/>
      <c r="W35" s="34"/>
      <c r="X35" s="36">
        <f t="shared" si="4"/>
        <v>0.68333333333333335</v>
      </c>
      <c r="Y35" s="37">
        <f t="shared" si="3"/>
        <v>0.69374999999999998</v>
      </c>
    </row>
    <row r="36" spans="1:25" ht="19" x14ac:dyDescent="0.3">
      <c r="A36" s="49"/>
      <c r="B36" s="27">
        <v>3</v>
      </c>
      <c r="C36" s="28" t="s">
        <v>39</v>
      </c>
      <c r="D36" s="28" t="s">
        <v>65</v>
      </c>
      <c r="E36" s="6"/>
      <c r="F36" s="1" t="s">
        <v>23</v>
      </c>
      <c r="G36" s="1" t="s">
        <v>24</v>
      </c>
      <c r="H36" s="1"/>
      <c r="I36" s="7"/>
      <c r="J36" s="7"/>
      <c r="K36" s="1"/>
      <c r="L36" s="29">
        <f>VLOOKUP(C36,$B$6:$D$12,3)</f>
        <v>100</v>
      </c>
      <c r="M36" s="6">
        <f>VLOOKUP(C36,$B$6:$D$11,2)</f>
        <v>17</v>
      </c>
      <c r="N36" s="30">
        <v>7</v>
      </c>
      <c r="O36" s="31">
        <v>3</v>
      </c>
      <c r="P36" s="32" t="s">
        <v>68</v>
      </c>
      <c r="Q36" s="32" t="s">
        <v>70</v>
      </c>
      <c r="R36" s="33">
        <v>2.7777777777777779E-3</v>
      </c>
      <c r="S36" s="34">
        <f>R36*O36</f>
        <v>8.3333333333333332E-3</v>
      </c>
      <c r="T36" s="35">
        <f t="shared" si="1"/>
        <v>2.7777777777777779E-3</v>
      </c>
      <c r="U36" s="35">
        <f t="shared" si="2"/>
        <v>8.3333333333333332E-3</v>
      </c>
      <c r="V36" s="7"/>
      <c r="W36" s="34"/>
      <c r="X36" s="36">
        <f t="shared" si="4"/>
        <v>0.69374999999999998</v>
      </c>
      <c r="Y36" s="37">
        <f t="shared" si="3"/>
        <v>0.70208333333333328</v>
      </c>
    </row>
    <row r="37" spans="1:25" ht="19" x14ac:dyDescent="0.3">
      <c r="A37" s="57"/>
      <c r="B37" s="27">
        <v>3</v>
      </c>
      <c r="C37" s="28" t="s">
        <v>40</v>
      </c>
      <c r="D37" s="28" t="s">
        <v>65</v>
      </c>
      <c r="E37" s="6"/>
      <c r="F37" s="1" t="s">
        <v>23</v>
      </c>
      <c r="G37" s="1" t="s">
        <v>24</v>
      </c>
      <c r="H37" s="1"/>
      <c r="I37" s="7"/>
      <c r="J37" s="7"/>
      <c r="K37" s="1"/>
      <c r="L37" s="29">
        <f>VLOOKUP(C37,$B$6:$D$12,3)</f>
        <v>100</v>
      </c>
      <c r="M37" s="6">
        <v>7</v>
      </c>
      <c r="N37" s="30">
        <v>7</v>
      </c>
      <c r="O37" s="31">
        <v>1</v>
      </c>
      <c r="P37" s="32">
        <v>7</v>
      </c>
      <c r="Q37" s="32" t="s">
        <v>70</v>
      </c>
      <c r="R37" s="33">
        <v>3.472222222222222E-3</v>
      </c>
      <c r="S37" s="34">
        <f>R37*O37</f>
        <v>3.472222222222222E-3</v>
      </c>
      <c r="T37" s="35">
        <f t="shared" si="1"/>
        <v>3.472222222222222E-3</v>
      </c>
      <c r="U37" s="35">
        <f t="shared" si="2"/>
        <v>3.472222222222222E-3</v>
      </c>
      <c r="V37" s="7"/>
      <c r="W37" s="34"/>
      <c r="X37" s="36">
        <f t="shared" si="4"/>
        <v>0.70208333333333328</v>
      </c>
      <c r="Y37" s="37">
        <f t="shared" si="3"/>
        <v>0.70555555555555549</v>
      </c>
    </row>
    <row r="38" spans="1:25" ht="14" x14ac:dyDescent="0.15">
      <c r="A38" s="51" t="s">
        <v>88</v>
      </c>
      <c r="B38" s="52" t="s">
        <v>29</v>
      </c>
      <c r="C38" s="52" t="s">
        <v>30</v>
      </c>
    </row>
    <row r="39" spans="1:25" ht="17.25" customHeight="1" x14ac:dyDescent="0.15">
      <c r="A39" s="51" t="s">
        <v>87</v>
      </c>
      <c r="B39" s="52" t="s">
        <v>86</v>
      </c>
    </row>
  </sheetData>
  <mergeCells count="7">
    <mergeCell ref="B33:D33"/>
    <mergeCell ref="L3:M3"/>
    <mergeCell ref="R3:W3"/>
    <mergeCell ref="N12:N13"/>
    <mergeCell ref="B18:D18"/>
    <mergeCell ref="B23:D23"/>
    <mergeCell ref="B28:D28"/>
  </mergeCells>
  <conditionalFormatting sqref="F14:J14">
    <cfRule type="notContainsBlanks" dxfId="14" priority="28">
      <formula>LEN(TRIM(G26))&gt;0</formula>
    </cfRule>
  </conditionalFormatting>
  <conditionalFormatting sqref="F15:J17">
    <cfRule type="notContainsBlanks" dxfId="13" priority="15">
      <formula>LEN(TRIM(G28))&gt;0</formula>
    </cfRule>
  </conditionalFormatting>
  <conditionalFormatting sqref="F18:J18">
    <cfRule type="notContainsBlanks" dxfId="12" priority="21">
      <formula>LEN(TRIM(G33))&gt;0</formula>
    </cfRule>
  </conditionalFormatting>
  <conditionalFormatting sqref="F19:J19">
    <cfRule type="notContainsBlanks" dxfId="11" priority="10">
      <formula>LEN(TRIM(G31))&gt;0</formula>
    </cfRule>
  </conditionalFormatting>
  <conditionalFormatting sqref="F20:J22">
    <cfRule type="notContainsBlanks" dxfId="10" priority="9">
      <formula>LEN(TRIM(G33))&gt;0</formula>
    </cfRule>
  </conditionalFormatting>
  <conditionalFormatting sqref="F23:J23">
    <cfRule type="notContainsBlanks" dxfId="9" priority="32">
      <formula>LEN(TRIM(#REF!))&gt;0</formula>
    </cfRule>
    <cfRule type="notContainsBlanks" dxfId="8" priority="33">
      <formula>LEN(TRIM(#REF!))&gt;0</formula>
    </cfRule>
  </conditionalFormatting>
  <conditionalFormatting sqref="F24:J24">
    <cfRule type="notContainsBlanks" dxfId="7" priority="8">
      <formula>LEN(TRIM(G36))&gt;0</formula>
    </cfRule>
  </conditionalFormatting>
  <conditionalFormatting sqref="F25:J27">
    <cfRule type="notContainsBlanks" dxfId="6" priority="7">
      <formula>LEN(TRIM(G38))&gt;0</formula>
    </cfRule>
  </conditionalFormatting>
  <conditionalFormatting sqref="F28:J28">
    <cfRule type="notContainsBlanks" dxfId="5" priority="24">
      <formula>LEN(TRIM(#REF!))&gt;0</formula>
    </cfRule>
  </conditionalFormatting>
  <conditionalFormatting sqref="F29:J29">
    <cfRule type="notContainsBlanks" dxfId="4" priority="6">
      <formula>LEN(TRIM(G41))&gt;0</formula>
    </cfRule>
  </conditionalFormatting>
  <conditionalFormatting sqref="F30:J32">
    <cfRule type="notContainsBlanks" dxfId="3" priority="5">
      <formula>LEN(TRIM(G43))&gt;0</formula>
    </cfRule>
  </conditionalFormatting>
  <conditionalFormatting sqref="F33:J33">
    <cfRule type="notContainsBlanks" dxfId="2" priority="1">
      <formula>LEN(TRIM(#REF!))&gt;0</formula>
    </cfRule>
  </conditionalFormatting>
  <conditionalFormatting sqref="F34:J34">
    <cfRule type="notContainsBlanks" dxfId="1" priority="4">
      <formula>LEN(TRIM(G46))&gt;0</formula>
    </cfRule>
  </conditionalFormatting>
  <conditionalFormatting sqref="F35:J37">
    <cfRule type="notContainsBlanks" dxfId="0" priority="3">
      <formula>LEN(TRIM(G48))&gt;0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tabSelected="1" workbookViewId="0">
      <selection activeCell="L21" sqref="L21"/>
    </sheetView>
  </sheetViews>
  <sheetFormatPr baseColWidth="10" defaultColWidth="8.83203125" defaultRowHeight="13" x14ac:dyDescent="0.15"/>
  <cols>
    <col min="1" max="1" width="9.6640625" customWidth="1"/>
    <col min="2" max="2" width="10.1640625" customWidth="1"/>
    <col min="3" max="3" width="14.33203125" customWidth="1"/>
    <col min="4" max="4" width="6.83203125" customWidth="1"/>
    <col min="5" max="5" width="10" customWidth="1"/>
    <col min="6" max="6" width="25.33203125" customWidth="1"/>
  </cols>
  <sheetData>
    <row r="1" spans="1:6" x14ac:dyDescent="0.15">
      <c r="A1" s="66" t="s">
        <v>11</v>
      </c>
      <c r="B1" s="65" t="s">
        <v>90</v>
      </c>
      <c r="C1" s="65" t="s">
        <v>91</v>
      </c>
      <c r="D1" s="65" t="s">
        <v>92</v>
      </c>
      <c r="E1" s="65" t="s">
        <v>93</v>
      </c>
      <c r="F1" s="65" t="s">
        <v>94</v>
      </c>
    </row>
    <row r="2" spans="1:6" x14ac:dyDescent="0.15">
      <c r="A2" s="82" t="s">
        <v>39</v>
      </c>
      <c r="B2" s="83" t="s">
        <v>95</v>
      </c>
      <c r="C2" s="83" t="s">
        <v>96</v>
      </c>
      <c r="D2" s="83" t="s">
        <v>97</v>
      </c>
      <c r="E2" s="83" t="s">
        <v>98</v>
      </c>
      <c r="F2" s="81">
        <v>6</v>
      </c>
    </row>
    <row r="3" spans="1:6" x14ac:dyDescent="0.15">
      <c r="A3" s="75" t="s">
        <v>39</v>
      </c>
      <c r="B3" s="76" t="s">
        <v>99</v>
      </c>
      <c r="C3" s="76" t="s">
        <v>100</v>
      </c>
      <c r="D3" s="76" t="s">
        <v>97</v>
      </c>
      <c r="E3" s="76" t="s">
        <v>101</v>
      </c>
      <c r="F3" s="74">
        <v>7</v>
      </c>
    </row>
    <row r="4" spans="1:6" x14ac:dyDescent="0.15">
      <c r="A4" s="75" t="s">
        <v>39</v>
      </c>
      <c r="B4" s="76" t="s">
        <v>102</v>
      </c>
      <c r="C4" s="76" t="s">
        <v>103</v>
      </c>
      <c r="D4" s="76" t="s">
        <v>97</v>
      </c>
      <c r="E4" s="76" t="s">
        <v>104</v>
      </c>
      <c r="F4" s="74">
        <v>8</v>
      </c>
    </row>
    <row r="5" spans="1:6" x14ac:dyDescent="0.15">
      <c r="A5" s="75" t="s">
        <v>39</v>
      </c>
      <c r="B5" s="76" t="s">
        <v>105</v>
      </c>
      <c r="C5" s="76" t="s">
        <v>106</v>
      </c>
      <c r="D5" s="76" t="s">
        <v>97</v>
      </c>
      <c r="E5" s="76" t="s">
        <v>107</v>
      </c>
      <c r="F5" s="74">
        <v>8</v>
      </c>
    </row>
    <row r="6" spans="1:6" x14ac:dyDescent="0.15">
      <c r="A6" s="75" t="s">
        <v>39</v>
      </c>
      <c r="B6" s="76" t="s">
        <v>108</v>
      </c>
      <c r="C6" s="76" t="s">
        <v>109</v>
      </c>
      <c r="D6" s="76" t="s">
        <v>97</v>
      </c>
      <c r="E6" s="76" t="s">
        <v>110</v>
      </c>
      <c r="F6" s="74">
        <v>9</v>
      </c>
    </row>
    <row r="7" spans="1:6" x14ac:dyDescent="0.15">
      <c r="A7" s="75" t="s">
        <v>39</v>
      </c>
      <c r="B7" s="76" t="s">
        <v>111</v>
      </c>
      <c r="C7" s="76" t="s">
        <v>112</v>
      </c>
      <c r="D7" s="76" t="s">
        <v>113</v>
      </c>
      <c r="E7" s="76" t="s">
        <v>114</v>
      </c>
      <c r="F7" s="74">
        <v>6</v>
      </c>
    </row>
    <row r="8" spans="1:6" x14ac:dyDescent="0.15">
      <c r="A8" s="75" t="s">
        <v>39</v>
      </c>
      <c r="B8" s="76" t="s">
        <v>115</v>
      </c>
      <c r="C8" s="76" t="s">
        <v>116</v>
      </c>
      <c r="D8" s="76" t="s">
        <v>113</v>
      </c>
      <c r="E8" s="76" t="s">
        <v>117</v>
      </c>
      <c r="F8" s="74">
        <v>6</v>
      </c>
    </row>
    <row r="9" spans="1:6" x14ac:dyDescent="0.15">
      <c r="A9" s="75" t="s">
        <v>39</v>
      </c>
      <c r="B9" s="76" t="s">
        <v>118</v>
      </c>
      <c r="C9" s="76" t="s">
        <v>119</v>
      </c>
      <c r="D9" s="76" t="s">
        <v>113</v>
      </c>
      <c r="E9" s="76" t="s">
        <v>120</v>
      </c>
      <c r="F9" s="74">
        <v>7</v>
      </c>
    </row>
    <row r="10" spans="1:6" x14ac:dyDescent="0.15">
      <c r="A10" s="75" t="s">
        <v>39</v>
      </c>
      <c r="B10" s="76" t="s">
        <v>121</v>
      </c>
      <c r="C10" s="76" t="s">
        <v>122</v>
      </c>
      <c r="D10" s="76" t="s">
        <v>113</v>
      </c>
      <c r="E10" s="76" t="s">
        <v>123</v>
      </c>
      <c r="F10" s="74">
        <v>8</v>
      </c>
    </row>
    <row r="11" spans="1:6" x14ac:dyDescent="0.15">
      <c r="A11" s="75" t="s">
        <v>39</v>
      </c>
      <c r="B11" s="76" t="s">
        <v>124</v>
      </c>
      <c r="C11" s="76" t="s">
        <v>125</v>
      </c>
      <c r="D11" s="76" t="s">
        <v>113</v>
      </c>
      <c r="E11" s="76" t="s">
        <v>126</v>
      </c>
      <c r="F11" s="74">
        <v>8</v>
      </c>
    </row>
    <row r="12" spans="1:6" x14ac:dyDescent="0.15">
      <c r="A12" s="75" t="s">
        <v>39</v>
      </c>
      <c r="B12" s="76" t="s">
        <v>127</v>
      </c>
      <c r="C12" s="76" t="s">
        <v>128</v>
      </c>
      <c r="D12" s="76" t="s">
        <v>113</v>
      </c>
      <c r="E12" s="76" t="s">
        <v>129</v>
      </c>
      <c r="F12" s="74">
        <v>8</v>
      </c>
    </row>
    <row r="13" spans="1:6" x14ac:dyDescent="0.15">
      <c r="A13" s="75" t="s">
        <v>39</v>
      </c>
      <c r="B13" s="76" t="s">
        <v>130</v>
      </c>
      <c r="C13" s="76" t="s">
        <v>131</v>
      </c>
      <c r="D13" s="76" t="s">
        <v>113</v>
      </c>
      <c r="E13" s="76" t="s">
        <v>132</v>
      </c>
      <c r="F13" s="74">
        <v>9</v>
      </c>
    </row>
    <row r="14" spans="1:6" x14ac:dyDescent="0.15">
      <c r="A14" s="75" t="s">
        <v>39</v>
      </c>
      <c r="B14" s="76" t="s">
        <v>133</v>
      </c>
      <c r="C14" s="76" t="s">
        <v>134</v>
      </c>
      <c r="D14" s="76" t="s">
        <v>113</v>
      </c>
      <c r="E14" s="76" t="s">
        <v>135</v>
      </c>
      <c r="F14" s="74">
        <v>9</v>
      </c>
    </row>
    <row r="15" spans="1:6" x14ac:dyDescent="0.15">
      <c r="A15" s="75" t="s">
        <v>39</v>
      </c>
      <c r="B15" s="76" t="s">
        <v>136</v>
      </c>
      <c r="C15" s="76" t="s">
        <v>116</v>
      </c>
      <c r="D15" s="76" t="s">
        <v>113</v>
      </c>
      <c r="E15" s="76" t="s">
        <v>137</v>
      </c>
      <c r="F15" s="74">
        <v>9</v>
      </c>
    </row>
    <row r="16" spans="1:6" x14ac:dyDescent="0.15">
      <c r="A16" s="75" t="s">
        <v>39</v>
      </c>
      <c r="B16" s="76" t="s">
        <v>138</v>
      </c>
      <c r="C16" s="76" t="s">
        <v>139</v>
      </c>
      <c r="D16" s="76" t="s">
        <v>113</v>
      </c>
      <c r="E16" s="76" t="s">
        <v>140</v>
      </c>
      <c r="F16" s="74">
        <v>9</v>
      </c>
    </row>
    <row r="17" spans="1:6" x14ac:dyDescent="0.15">
      <c r="A17" s="75" t="s">
        <v>39</v>
      </c>
      <c r="B17" s="76" t="s">
        <v>141</v>
      </c>
      <c r="C17" s="76" t="s">
        <v>142</v>
      </c>
      <c r="D17" s="76" t="s">
        <v>113</v>
      </c>
      <c r="E17" s="76" t="s">
        <v>143</v>
      </c>
      <c r="F17" s="74">
        <v>9</v>
      </c>
    </row>
    <row r="18" spans="1:6" x14ac:dyDescent="0.15">
      <c r="A18" s="75" t="s">
        <v>39</v>
      </c>
      <c r="B18" s="76" t="s">
        <v>144</v>
      </c>
      <c r="C18" s="76" t="s">
        <v>145</v>
      </c>
      <c r="D18" s="76" t="s">
        <v>146</v>
      </c>
      <c r="E18" s="76" t="s">
        <v>147</v>
      </c>
      <c r="F18" s="74">
        <v>8</v>
      </c>
    </row>
    <row r="19" spans="1:6" x14ac:dyDescent="0.15">
      <c r="A19" s="68" t="s">
        <v>38</v>
      </c>
      <c r="B19" s="69" t="s">
        <v>148</v>
      </c>
      <c r="C19" s="69" t="s">
        <v>100</v>
      </c>
      <c r="D19" s="69" t="s">
        <v>97</v>
      </c>
      <c r="E19" s="69" t="s">
        <v>149</v>
      </c>
      <c r="F19" s="67">
        <v>12</v>
      </c>
    </row>
    <row r="20" spans="1:6" x14ac:dyDescent="0.15">
      <c r="A20" s="68" t="s">
        <v>38</v>
      </c>
      <c r="B20" s="69" t="s">
        <v>150</v>
      </c>
      <c r="C20" s="69" t="s">
        <v>151</v>
      </c>
      <c r="D20" s="69" t="s">
        <v>113</v>
      </c>
      <c r="E20" s="69" t="s">
        <v>152</v>
      </c>
      <c r="F20" s="67">
        <v>12</v>
      </c>
    </row>
    <row r="21" spans="1:6" x14ac:dyDescent="0.15">
      <c r="A21" s="68" t="s">
        <v>38</v>
      </c>
      <c r="B21" s="69" t="s">
        <v>153</v>
      </c>
      <c r="C21" s="69" t="s">
        <v>154</v>
      </c>
      <c r="D21" s="69" t="s">
        <v>97</v>
      </c>
      <c r="E21" s="69" t="s">
        <v>155</v>
      </c>
      <c r="F21" s="67">
        <v>13</v>
      </c>
    </row>
    <row r="22" spans="1:6" x14ac:dyDescent="0.15">
      <c r="A22" s="68" t="s">
        <v>38</v>
      </c>
      <c r="B22" s="69" t="s">
        <v>156</v>
      </c>
      <c r="C22" s="69" t="s">
        <v>157</v>
      </c>
      <c r="D22" s="69" t="s">
        <v>113</v>
      </c>
      <c r="E22" s="69" t="s">
        <v>158</v>
      </c>
      <c r="F22" s="70">
        <v>13</v>
      </c>
    </row>
    <row r="23" spans="1:6" x14ac:dyDescent="0.15">
      <c r="A23" s="68" t="s">
        <v>38</v>
      </c>
      <c r="B23" s="69" t="s">
        <v>159</v>
      </c>
      <c r="C23" s="69" t="s">
        <v>106</v>
      </c>
      <c r="D23" s="69" t="s">
        <v>97</v>
      </c>
      <c r="E23" s="69" t="s">
        <v>160</v>
      </c>
      <c r="F23" s="67">
        <v>11</v>
      </c>
    </row>
    <row r="24" spans="1:6" x14ac:dyDescent="0.15">
      <c r="A24" s="68" t="s">
        <v>38</v>
      </c>
      <c r="B24" s="69" t="s">
        <v>161</v>
      </c>
      <c r="C24" s="69" t="s">
        <v>162</v>
      </c>
      <c r="D24" s="69" t="s">
        <v>97</v>
      </c>
      <c r="E24" s="69" t="s">
        <v>163</v>
      </c>
      <c r="F24" s="67">
        <v>11</v>
      </c>
    </row>
    <row r="25" spans="1:6" x14ac:dyDescent="0.15">
      <c r="A25" s="68" t="s">
        <v>38</v>
      </c>
      <c r="B25" s="69" t="s">
        <v>164</v>
      </c>
      <c r="C25" s="69" t="s">
        <v>165</v>
      </c>
      <c r="D25" s="69" t="s">
        <v>113</v>
      </c>
      <c r="E25" s="69" t="s">
        <v>166</v>
      </c>
      <c r="F25" s="67">
        <v>12</v>
      </c>
    </row>
    <row r="26" spans="1:6" x14ac:dyDescent="0.15">
      <c r="A26" s="68" t="s">
        <v>38</v>
      </c>
      <c r="B26" s="69" t="s">
        <v>167</v>
      </c>
      <c r="C26" s="69" t="s">
        <v>168</v>
      </c>
      <c r="D26" s="69" t="s">
        <v>97</v>
      </c>
      <c r="E26" s="69" t="s">
        <v>169</v>
      </c>
      <c r="F26" s="67">
        <v>13</v>
      </c>
    </row>
    <row r="27" spans="1:6" x14ac:dyDescent="0.15">
      <c r="A27" s="68" t="s">
        <v>38</v>
      </c>
      <c r="B27" s="69" t="s">
        <v>170</v>
      </c>
      <c r="C27" s="69" t="s">
        <v>171</v>
      </c>
      <c r="D27" s="69" t="s">
        <v>97</v>
      </c>
      <c r="E27" s="69" t="s">
        <v>172</v>
      </c>
      <c r="F27" s="67">
        <v>11</v>
      </c>
    </row>
    <row r="28" spans="1:6" x14ac:dyDescent="0.15">
      <c r="A28" s="68" t="s">
        <v>38</v>
      </c>
      <c r="B28" s="69" t="s">
        <v>173</v>
      </c>
      <c r="C28" s="69" t="s">
        <v>174</v>
      </c>
      <c r="D28" s="69" t="s">
        <v>113</v>
      </c>
      <c r="E28" s="69" t="s">
        <v>175</v>
      </c>
      <c r="F28" s="67">
        <v>11</v>
      </c>
    </row>
    <row r="29" spans="1:6" x14ac:dyDescent="0.15">
      <c r="A29" s="68" t="s">
        <v>38</v>
      </c>
      <c r="B29" s="69" t="s">
        <v>176</v>
      </c>
      <c r="C29" s="69" t="s">
        <v>177</v>
      </c>
      <c r="D29" s="69" t="s">
        <v>97</v>
      </c>
      <c r="E29" s="69" t="s">
        <v>178</v>
      </c>
      <c r="F29" s="67">
        <v>12</v>
      </c>
    </row>
    <row r="30" spans="1:6" x14ac:dyDescent="0.15">
      <c r="A30" s="68" t="s">
        <v>38</v>
      </c>
      <c r="B30" s="69" t="s">
        <v>179</v>
      </c>
      <c r="C30" s="69" t="s">
        <v>112</v>
      </c>
      <c r="D30" s="69" t="s">
        <v>113</v>
      </c>
      <c r="E30" s="69" t="s">
        <v>180</v>
      </c>
      <c r="F30" s="67">
        <v>11</v>
      </c>
    </row>
    <row r="31" spans="1:6" x14ac:dyDescent="0.15">
      <c r="A31" s="68" t="s">
        <v>38</v>
      </c>
      <c r="B31" s="69" t="s">
        <v>181</v>
      </c>
      <c r="C31" s="69" t="s">
        <v>119</v>
      </c>
      <c r="D31" s="69" t="s">
        <v>97</v>
      </c>
      <c r="E31" s="69" t="s">
        <v>182</v>
      </c>
      <c r="F31" s="67">
        <v>11</v>
      </c>
    </row>
    <row r="32" spans="1:6" x14ac:dyDescent="0.15">
      <c r="A32" s="68" t="s">
        <v>38</v>
      </c>
      <c r="B32" s="69" t="s">
        <v>183</v>
      </c>
      <c r="C32" s="69" t="s">
        <v>134</v>
      </c>
      <c r="D32" s="69" t="s">
        <v>113</v>
      </c>
      <c r="E32" s="69" t="s">
        <v>184</v>
      </c>
      <c r="F32" s="67">
        <v>11</v>
      </c>
    </row>
    <row r="33" spans="1:6" x14ac:dyDescent="0.15">
      <c r="A33" s="68" t="s">
        <v>38</v>
      </c>
      <c r="B33" s="69" t="s">
        <v>185</v>
      </c>
      <c r="C33" s="69" t="s">
        <v>186</v>
      </c>
      <c r="D33" s="69" t="s">
        <v>113</v>
      </c>
      <c r="E33" s="69" t="s">
        <v>187</v>
      </c>
      <c r="F33" s="67">
        <v>13</v>
      </c>
    </row>
    <row r="34" spans="1:6" x14ac:dyDescent="0.15">
      <c r="A34" s="68" t="s">
        <v>38</v>
      </c>
      <c r="B34" s="69" t="s">
        <v>188</v>
      </c>
      <c r="C34" s="69" t="s">
        <v>189</v>
      </c>
      <c r="D34" s="69" t="s">
        <v>97</v>
      </c>
      <c r="E34" s="69" t="s">
        <v>190</v>
      </c>
      <c r="F34" s="67">
        <v>10</v>
      </c>
    </row>
    <row r="35" spans="1:6" x14ac:dyDescent="0.15">
      <c r="A35" s="68" t="s">
        <v>38</v>
      </c>
      <c r="B35" s="69" t="s">
        <v>191</v>
      </c>
      <c r="C35" s="69" t="s">
        <v>192</v>
      </c>
      <c r="D35" s="69" t="s">
        <v>97</v>
      </c>
      <c r="E35" s="69" t="s">
        <v>193</v>
      </c>
      <c r="F35" s="67">
        <v>10</v>
      </c>
    </row>
    <row r="36" spans="1:6" x14ac:dyDescent="0.15">
      <c r="A36" s="72" t="s">
        <v>37</v>
      </c>
      <c r="B36" s="73" t="s">
        <v>194</v>
      </c>
      <c r="C36" s="73" t="s">
        <v>195</v>
      </c>
      <c r="D36" s="73" t="s">
        <v>113</v>
      </c>
      <c r="E36" s="73" t="s">
        <v>196</v>
      </c>
      <c r="F36" s="71">
        <v>17</v>
      </c>
    </row>
    <row r="37" spans="1:6" x14ac:dyDescent="0.15">
      <c r="A37" s="72" t="s">
        <v>37</v>
      </c>
      <c r="B37" s="73" t="s">
        <v>197</v>
      </c>
      <c r="C37" s="73" t="s">
        <v>198</v>
      </c>
      <c r="D37" s="73" t="s">
        <v>113</v>
      </c>
      <c r="E37" s="73" t="s">
        <v>199</v>
      </c>
      <c r="F37" s="71">
        <v>16</v>
      </c>
    </row>
    <row r="38" spans="1:6" x14ac:dyDescent="0.15">
      <c r="A38" s="72" t="s">
        <v>37</v>
      </c>
      <c r="B38" s="73" t="s">
        <v>200</v>
      </c>
      <c r="C38" s="73" t="s">
        <v>201</v>
      </c>
      <c r="D38" s="73" t="s">
        <v>113</v>
      </c>
      <c r="E38" s="73" t="s">
        <v>202</v>
      </c>
      <c r="F38" s="71">
        <v>15</v>
      </c>
    </row>
    <row r="39" spans="1:6" x14ac:dyDescent="0.15">
      <c r="A39" s="72" t="s">
        <v>37</v>
      </c>
      <c r="B39" s="73" t="s">
        <v>203</v>
      </c>
      <c r="C39" s="73" t="s">
        <v>204</v>
      </c>
      <c r="D39" s="73" t="s">
        <v>97</v>
      </c>
      <c r="E39" s="73" t="s">
        <v>205</v>
      </c>
      <c r="F39" s="71">
        <v>16</v>
      </c>
    </row>
    <row r="40" spans="1:6" x14ac:dyDescent="0.15">
      <c r="A40" s="72" t="s">
        <v>37</v>
      </c>
      <c r="B40" s="73" t="s">
        <v>206</v>
      </c>
      <c r="C40" s="73" t="s">
        <v>207</v>
      </c>
      <c r="D40" s="73" t="s">
        <v>97</v>
      </c>
      <c r="E40" s="73" t="s">
        <v>208</v>
      </c>
      <c r="F40" s="71">
        <v>17</v>
      </c>
    </row>
    <row r="41" spans="1:6" x14ac:dyDescent="0.15">
      <c r="A41" s="72" t="s">
        <v>37</v>
      </c>
      <c r="B41" s="73" t="s">
        <v>209</v>
      </c>
      <c r="C41" s="73" t="s">
        <v>210</v>
      </c>
      <c r="D41" s="73" t="s">
        <v>97</v>
      </c>
      <c r="E41" s="73" t="s">
        <v>211</v>
      </c>
      <c r="F41" s="71">
        <v>15</v>
      </c>
    </row>
    <row r="42" spans="1:6" x14ac:dyDescent="0.15">
      <c r="A42" s="72" t="s">
        <v>37</v>
      </c>
      <c r="B42" s="73" t="s">
        <v>212</v>
      </c>
      <c r="C42" s="73" t="s">
        <v>213</v>
      </c>
      <c r="D42" s="73" t="s">
        <v>97</v>
      </c>
      <c r="E42" s="73" t="s">
        <v>214</v>
      </c>
      <c r="F42" s="71">
        <v>17</v>
      </c>
    </row>
    <row r="43" spans="1:6" x14ac:dyDescent="0.15">
      <c r="A43" s="72" t="s">
        <v>37</v>
      </c>
      <c r="B43" s="73" t="s">
        <v>215</v>
      </c>
      <c r="C43" s="73" t="s">
        <v>216</v>
      </c>
      <c r="D43" s="73" t="s">
        <v>113</v>
      </c>
      <c r="E43" s="73" t="s">
        <v>217</v>
      </c>
      <c r="F43" s="71">
        <v>16</v>
      </c>
    </row>
    <row r="44" spans="1:6" x14ac:dyDescent="0.15">
      <c r="A44" s="72" t="s">
        <v>37</v>
      </c>
      <c r="B44" s="73" t="s">
        <v>218</v>
      </c>
      <c r="C44" s="73" t="s">
        <v>219</v>
      </c>
      <c r="D44" s="73" t="s">
        <v>97</v>
      </c>
      <c r="E44" s="73" t="s">
        <v>220</v>
      </c>
      <c r="F44" s="71">
        <v>14</v>
      </c>
    </row>
    <row r="45" spans="1:6" x14ac:dyDescent="0.15">
      <c r="A45" s="72" t="s">
        <v>37</v>
      </c>
      <c r="B45" s="73" t="s">
        <v>183</v>
      </c>
      <c r="C45" s="73" t="s">
        <v>151</v>
      </c>
      <c r="D45" s="73" t="s">
        <v>113</v>
      </c>
      <c r="E45" s="73" t="s">
        <v>221</v>
      </c>
      <c r="F45" s="71">
        <v>15</v>
      </c>
    </row>
    <row r="46" spans="1:6" x14ac:dyDescent="0.15">
      <c r="A46" s="72" t="s">
        <v>37</v>
      </c>
      <c r="B46" s="73" t="s">
        <v>222</v>
      </c>
      <c r="C46" s="73" t="s">
        <v>223</v>
      </c>
      <c r="D46" s="73" t="s">
        <v>113</v>
      </c>
      <c r="E46" s="73" t="s">
        <v>224</v>
      </c>
      <c r="F46" s="71">
        <v>15</v>
      </c>
    </row>
    <row r="47" spans="1:6" x14ac:dyDescent="0.15">
      <c r="A47" s="78" t="s">
        <v>225</v>
      </c>
      <c r="B47" s="79" t="s">
        <v>226</v>
      </c>
      <c r="C47" s="79" t="s">
        <v>219</v>
      </c>
      <c r="D47" s="79" t="s">
        <v>113</v>
      </c>
      <c r="E47" s="79" t="s">
        <v>227</v>
      </c>
      <c r="F47" s="77">
        <v>12</v>
      </c>
    </row>
    <row r="48" spans="1:6" x14ac:dyDescent="0.15">
      <c r="A48" s="78" t="s">
        <v>225</v>
      </c>
      <c r="B48" s="79" t="s">
        <v>228</v>
      </c>
      <c r="C48" s="79" t="s">
        <v>229</v>
      </c>
      <c r="D48" s="79" t="s">
        <v>97</v>
      </c>
      <c r="E48" s="79" t="s">
        <v>230</v>
      </c>
      <c r="F48" s="80"/>
    </row>
    <row r="49" spans="1:6" x14ac:dyDescent="0.15">
      <c r="A49" s="78" t="s">
        <v>225</v>
      </c>
      <c r="B49" s="79" t="s">
        <v>209</v>
      </c>
      <c r="C49" s="79" t="s">
        <v>231</v>
      </c>
      <c r="D49" s="79" t="s">
        <v>146</v>
      </c>
      <c r="E49" s="79" t="s">
        <v>232</v>
      </c>
      <c r="F49" s="77">
        <v>9</v>
      </c>
    </row>
    <row r="50" spans="1:6" x14ac:dyDescent="0.15">
      <c r="A50" s="78" t="s">
        <v>225</v>
      </c>
      <c r="B50" s="79" t="s">
        <v>233</v>
      </c>
      <c r="C50" s="79" t="s">
        <v>231</v>
      </c>
      <c r="D50" s="79" t="s">
        <v>146</v>
      </c>
      <c r="E50" s="79" t="s">
        <v>234</v>
      </c>
      <c r="F50" s="77">
        <v>15</v>
      </c>
    </row>
    <row r="51" spans="1:6" x14ac:dyDescent="0.15">
      <c r="A51" s="78" t="s">
        <v>225</v>
      </c>
      <c r="B51" s="79" t="s">
        <v>235</v>
      </c>
      <c r="C51" s="79" t="s">
        <v>231</v>
      </c>
      <c r="D51" s="79" t="s">
        <v>97</v>
      </c>
      <c r="E51" s="79" t="s">
        <v>236</v>
      </c>
      <c r="F51" s="77">
        <v>17</v>
      </c>
    </row>
    <row r="52" spans="1:6" x14ac:dyDescent="0.15">
      <c r="A52" s="78" t="s">
        <v>225</v>
      </c>
      <c r="B52" s="79" t="s">
        <v>237</v>
      </c>
      <c r="C52" s="79" t="s">
        <v>238</v>
      </c>
      <c r="D52" s="79" t="s">
        <v>146</v>
      </c>
      <c r="E52" s="79" t="s">
        <v>239</v>
      </c>
      <c r="F52" s="77">
        <v>44</v>
      </c>
    </row>
    <row r="53" spans="1:6" x14ac:dyDescent="0.15">
      <c r="A53" s="78" t="s">
        <v>225</v>
      </c>
      <c r="B53" s="79" t="s">
        <v>240</v>
      </c>
      <c r="C53" s="79" t="s">
        <v>241</v>
      </c>
      <c r="D53" s="79" t="s">
        <v>97</v>
      </c>
      <c r="E53" s="79" t="s">
        <v>242</v>
      </c>
      <c r="F53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groups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svh</dc:creator>
  <cp:lastModifiedBy>Elizabeth Derraugh</cp:lastModifiedBy>
  <cp:lastPrinted>2023-10-21T14:35:14Z</cp:lastPrinted>
  <dcterms:created xsi:type="dcterms:W3CDTF">2022-11-07T16:04:03Z</dcterms:created>
  <dcterms:modified xsi:type="dcterms:W3CDTF">2023-11-13T19:11:40Z</dcterms:modified>
</cp:coreProperties>
</file>