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hfootwear\Downloads\"/>
    </mc:Choice>
  </mc:AlternateContent>
  <bookViews>
    <workbookView xWindow="0" yWindow="0" windowWidth="19200" windowHeight="6730"/>
  </bookViews>
  <sheets>
    <sheet name="Schedule" sheetId="2" r:id="rId1"/>
  </sheets>
  <calcPr calcId="152511"/>
</workbook>
</file>

<file path=xl/calcChain.xml><?xml version="1.0" encoding="utf-8"?>
<calcChain xmlns="http://schemas.openxmlformats.org/spreadsheetml/2006/main">
  <c r="T36" i="2" l="1"/>
  <c r="U36" i="2" s="1"/>
  <c r="R36" i="2"/>
  <c r="U35" i="2"/>
  <c r="T35" i="2"/>
  <c r="R35" i="2"/>
  <c r="L35" i="2"/>
  <c r="T34" i="2"/>
  <c r="U34" i="2" s="1"/>
  <c r="R34" i="2"/>
  <c r="L34" i="2"/>
  <c r="T33" i="2"/>
  <c r="U33" i="2" s="1"/>
  <c r="R33" i="2"/>
  <c r="L33" i="2"/>
  <c r="T32" i="2"/>
  <c r="U32" i="2" s="1"/>
  <c r="R32" i="2"/>
  <c r="L29" i="2"/>
  <c r="L28" i="2"/>
  <c r="L27" i="2"/>
  <c r="L23" i="2"/>
  <c r="L22" i="2"/>
  <c r="L21" i="2"/>
  <c r="L17" i="2"/>
  <c r="T31" i="2" l="1"/>
  <c r="U31" i="2" s="1"/>
  <c r="R31" i="2"/>
  <c r="T30" i="2"/>
  <c r="U30" i="2" s="1"/>
  <c r="R30" i="2"/>
  <c r="T29" i="2"/>
  <c r="U29" i="2" s="1"/>
  <c r="R29" i="2"/>
  <c r="T28" i="2"/>
  <c r="U28" i="2" s="1"/>
  <c r="R28" i="2"/>
  <c r="T27" i="2"/>
  <c r="U27" i="2" s="1"/>
  <c r="R27" i="2"/>
  <c r="T26" i="2"/>
  <c r="U26" i="2" s="1"/>
  <c r="R26" i="2"/>
  <c r="T25" i="2"/>
  <c r="U25" i="2" s="1"/>
  <c r="R25" i="2"/>
  <c r="T24" i="2"/>
  <c r="U24" i="2" s="1"/>
  <c r="R24" i="2"/>
  <c r="T23" i="2"/>
  <c r="U23" i="2" s="1"/>
  <c r="R23" i="2"/>
  <c r="T22" i="2"/>
  <c r="U22" i="2" s="1"/>
  <c r="R22" i="2"/>
  <c r="T21" i="2"/>
  <c r="U21" i="2" s="1"/>
  <c r="R21" i="2"/>
  <c r="T20" i="2"/>
  <c r="U20" i="2" s="1"/>
  <c r="R20" i="2"/>
  <c r="T19" i="2"/>
  <c r="U19" i="2" s="1"/>
  <c r="R19" i="2"/>
  <c r="T18" i="2"/>
  <c r="U18" i="2" s="1"/>
  <c r="R18" i="2"/>
  <c r="T17" i="2"/>
  <c r="U17" i="2" s="1"/>
  <c r="R17" i="2"/>
  <c r="T16" i="2"/>
  <c r="U16" i="2" s="1"/>
  <c r="R16" i="2"/>
  <c r="L16" i="2"/>
  <c r="T15" i="2"/>
  <c r="U15" i="2" s="1"/>
  <c r="R15" i="2"/>
  <c r="L15" i="2"/>
  <c r="T14" i="2"/>
  <c r="U14" i="2" s="1"/>
  <c r="R14" i="2"/>
  <c r="Y14" i="2" s="1"/>
  <c r="X15" i="2" s="1"/>
  <c r="Y15" i="2" s="1"/>
  <c r="X16" i="2" s="1"/>
  <c r="Y16" i="2" s="1"/>
  <c r="X17" i="2" s="1"/>
  <c r="Y17" i="2" l="1"/>
  <c r="X18" i="2" s="1"/>
  <c r="Y18" i="2" s="1"/>
  <c r="X19" i="2" s="1"/>
  <c r="Y19" i="2" s="1"/>
  <c r="X20" i="2" s="1"/>
  <c r="Y20" i="2" s="1"/>
  <c r="X21" i="2" s="1"/>
  <c r="Y21" i="2" s="1"/>
  <c r="X22" i="2" s="1"/>
  <c r="Y22" i="2" s="1"/>
  <c r="X23" i="2" s="1"/>
  <c r="Y23" i="2" s="1"/>
  <c r="X24" i="2" s="1"/>
  <c r="Y24" i="2" s="1"/>
  <c r="X25" i="2" s="1"/>
  <c r="Y25" i="2" s="1"/>
  <c r="X26" i="2" s="1"/>
  <c r="Y26" i="2" s="1"/>
  <c r="X27" i="2" s="1"/>
  <c r="Y27" i="2" s="1"/>
  <c r="X28" i="2" s="1"/>
  <c r="Y28" i="2" s="1"/>
  <c r="X29" i="2" s="1"/>
  <c r="Y29" i="2" s="1"/>
  <c r="X30" i="2" s="1"/>
  <c r="Y30" i="2" s="1"/>
  <c r="X31" i="2" s="1"/>
  <c r="Y31" i="2" s="1"/>
  <c r="X32" i="2" s="1"/>
  <c r="Y32" i="2" s="1"/>
  <c r="X33" i="2" s="1"/>
  <c r="Y33" i="2" s="1"/>
  <c r="X34" i="2" s="1"/>
  <c r="Y34" i="2" s="1"/>
  <c r="X35" i="2" s="1"/>
  <c r="Y35" i="2" s="1"/>
  <c r="X36" i="2" s="1"/>
  <c r="Y36" i="2" s="1"/>
</calcChain>
</file>

<file path=xl/sharedStrings.xml><?xml version="1.0" encoding="utf-8"?>
<sst xmlns="http://schemas.openxmlformats.org/spreadsheetml/2006/main" count="123" uniqueCount="50">
  <si>
    <t>group</t>
  </si>
  <si>
    <t>Warm-up Time</t>
  </si>
  <si>
    <t># skaters</t>
  </si>
  <si>
    <t xml:space="preserve">Track </t>
  </si>
  <si>
    <t>Matts on then flood</t>
  </si>
  <si>
    <t>distances (m)</t>
  </si>
  <si>
    <t>Warm-up group 3</t>
  </si>
  <si>
    <t>200, 200, 400, 400</t>
  </si>
  <si>
    <t>Flood for races</t>
  </si>
  <si>
    <t>max SKATERS ONLINE</t>
  </si>
  <si>
    <t>event</t>
  </si>
  <si>
    <t>Group</t>
  </si>
  <si>
    <t>distance</t>
  </si>
  <si>
    <t>TRACK</t>
  </si>
  <si>
    <t># SKATERS</t>
  </si>
  <si>
    <t># of races</t>
  </si>
  <si>
    <t>skaters per race</t>
  </si>
  <si>
    <t>TIME/RACE</t>
  </si>
  <si>
    <t>Duration</t>
  </si>
  <si>
    <t>time/ race</t>
  </si>
  <si>
    <t>total time</t>
  </si>
  <si>
    <t>Start time</t>
  </si>
  <si>
    <t>End Time</t>
  </si>
  <si>
    <t>A</t>
  </si>
  <si>
    <t>B</t>
  </si>
  <si>
    <t>C</t>
  </si>
  <si>
    <t>400m</t>
  </si>
  <si>
    <t>200m</t>
  </si>
  <si>
    <t>800m</t>
  </si>
  <si>
    <t>1500m</t>
  </si>
  <si>
    <t>Start Time</t>
  </si>
  <si>
    <t>500, 500, 1500, 1500</t>
  </si>
  <si>
    <t>400, 400, 800, 1500</t>
  </si>
  <si>
    <t>500m</t>
  </si>
  <si>
    <t>4,4</t>
  </si>
  <si>
    <t>1:50pm</t>
  </si>
  <si>
    <t>Coaches/Officials meeting</t>
  </si>
  <si>
    <t>5,5,5</t>
  </si>
  <si>
    <t>5:00pm</t>
  </si>
  <si>
    <t>Short Track MB Cup 2</t>
  </si>
  <si>
    <t>Saturday March 16, 2024</t>
  </si>
  <si>
    <t>Warm-up group 4&amp;5</t>
  </si>
  <si>
    <t>Warm-up group 1&amp;2</t>
  </si>
  <si>
    <t>4,3</t>
  </si>
  <si>
    <t>TRACK FLOOD</t>
  </si>
  <si>
    <t>TRACK FLOOD/snack break</t>
  </si>
  <si>
    <t>Mats off</t>
  </si>
  <si>
    <t>5,4,4</t>
  </si>
  <si>
    <t>2:44pm</t>
  </si>
  <si>
    <t>3:53pm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</si>
</sst>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>
    <font>
      <sz val="10"/>
      <color indexed="8"/>
      <name val="Helvetica Neue"/>
    </font>
    <font>
      <b/>
      <sz val="10"/>
      <color indexed="8"/>
      <name val="Helvetica Neue"/>
    </font>
    <font>
      <b/>
      <u/>
      <sz val="26"/>
      <color rgb="FF000000"/>
      <name val="Calibri"/>
      <family val="2"/>
    </font>
    <font>
      <b/>
      <u/>
      <sz val="20"/>
      <color rgb="FF000000"/>
      <name val="Calibri"/>
      <family val="2"/>
    </font>
    <font>
      <i/>
      <u/>
      <sz val="14"/>
      <color rgb="FF000000"/>
      <name val="Calibri"/>
      <family val="2"/>
    </font>
    <font>
      <i/>
      <u/>
      <sz val="22"/>
      <color rgb="FF000000"/>
      <name val="Calibri"/>
      <family val="2"/>
    </font>
    <font>
      <b/>
      <i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4"/>
      <name val="Calibri"/>
      <family val="2"/>
    </font>
    <font>
      <b/>
      <u/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B050"/>
      <name val="Calibri"/>
      <family val="2"/>
    </font>
    <font>
      <b/>
      <u/>
      <sz val="11"/>
      <color rgb="FFFF0000"/>
      <name val="Calibri"/>
      <family val="2"/>
    </font>
    <font>
      <sz val="12"/>
      <color rgb="FFFF0000"/>
      <name val="Arial Black"/>
      <family val="2"/>
    </font>
    <font>
      <sz val="12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rgb="FF00B0F0"/>
        <bgColor rgb="FF00B0F0"/>
      </patternFill>
    </fill>
    <fill>
      <patternFill patternType="solid">
        <fgColor rgb="FFC4BD97"/>
        <bgColor rgb="FFC4BD97"/>
      </patternFill>
    </fill>
    <fill>
      <patternFill patternType="solid">
        <fgColor rgb="FF76923C"/>
        <bgColor rgb="FF76923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9">
    <xf numFmtId="0" fontId="0" fillId="0" borderId="0" xfId="0" applyFont="1" applyAlignment="1">
      <alignment vertical="top" wrapText="1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/>
    <xf numFmtId="0" fontId="0" fillId="0" borderId="2" xfId="0" applyFont="1" applyBorder="1" applyAlignment="1">
      <alignment horizontal="left"/>
    </xf>
    <xf numFmtId="0" fontId="9" fillId="0" borderId="0" xfId="0" applyFont="1" applyAlignment="1"/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13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19" fillId="6" borderId="0" xfId="0" applyNumberFormat="1" applyFont="1" applyFill="1" applyBorder="1" applyAlignment="1">
      <alignment horizontal="center"/>
    </xf>
    <xf numFmtId="1" fontId="19" fillId="6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45" fontId="0" fillId="7" borderId="0" xfId="0" applyNumberFormat="1" applyFont="1" applyFill="1" applyBorder="1" applyAlignment="1">
      <alignment horizontal="center"/>
    </xf>
    <xf numFmtId="164" fontId="20" fillId="0" borderId="0" xfId="0" applyNumberFormat="1" applyFont="1" applyAlignment="1"/>
    <xf numFmtId="164" fontId="21" fillId="0" borderId="0" xfId="0" applyNumberFormat="1" applyFont="1" applyAlignment="1"/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20" fontId="1" fillId="0" borderId="0" xfId="0" applyNumberFormat="1" applyFont="1" applyAlignment="1">
      <alignment horizontal="left"/>
    </xf>
    <xf numFmtId="20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center" wrapText="1"/>
    </xf>
    <xf numFmtId="0" fontId="1" fillId="0" borderId="0" xfId="0" applyFont="1" applyBorder="1" applyAlignment="1"/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/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/>
    <xf numFmtId="0" fontId="0" fillId="0" borderId="4" xfId="0" applyFont="1" applyBorder="1" applyAlignment="1">
      <alignment vertical="top" wrapText="1"/>
    </xf>
    <xf numFmtId="0" fontId="0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9" fillId="6" borderId="4" xfId="0" applyNumberFormat="1" applyFont="1" applyFill="1" applyBorder="1" applyAlignment="1">
      <alignment horizontal="center"/>
    </xf>
    <xf numFmtId="1" fontId="19" fillId="6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/>
    <xf numFmtId="45" fontId="0" fillId="7" borderId="4" xfId="0" applyNumberFormat="1" applyFont="1" applyFill="1" applyBorder="1" applyAlignment="1">
      <alignment horizontal="center"/>
    </xf>
    <xf numFmtId="164" fontId="20" fillId="0" borderId="4" xfId="0" applyNumberFormat="1" applyFont="1" applyBorder="1" applyAlignment="1"/>
    <xf numFmtId="164" fontId="21" fillId="0" borderId="4" xfId="0" applyNumberFormat="1" applyFont="1" applyBorder="1" applyAlignment="1"/>
    <xf numFmtId="20" fontId="1" fillId="0" borderId="0" xfId="0" applyNumberFormat="1" applyFont="1" applyAlignment="1">
      <alignment vertical="top" wrapText="1"/>
    </xf>
  </cellXfs>
  <cellStyles count="1">
    <cellStyle name="Normal" xfId="0" builtinId="0"/>
  </cellStyles>
  <dxfs count="18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B38" sqref="B38"/>
    </sheetView>
  </sheetViews>
  <sheetFormatPr defaultRowHeight="12.5"/>
  <cols>
    <col min="1" max="1" width="11.54296875" customWidth="1"/>
    <col min="2" max="2" width="7.54296875" customWidth="1"/>
    <col min="3" max="3" width="8.453125" customWidth="1"/>
    <col min="4" max="4" width="15.26953125" customWidth="1"/>
    <col min="5" max="10" width="0" hidden="1" customWidth="1"/>
    <col min="11" max="11" width="1.81640625" customWidth="1"/>
    <col min="12" max="12" width="7.54296875" customWidth="1"/>
    <col min="13" max="13" width="10.81640625" customWidth="1"/>
    <col min="14" max="14" width="8.1796875" customWidth="1"/>
    <col min="15" max="15" width="9.453125" customWidth="1"/>
    <col min="16" max="16" width="17.54296875" customWidth="1"/>
    <col min="17" max="17" width="11.81640625" customWidth="1"/>
    <col min="18" max="18" width="13.54296875" customWidth="1"/>
    <col min="19" max="19" width="0" hidden="1" customWidth="1"/>
    <col min="20" max="20" width="7" customWidth="1"/>
    <col min="21" max="21" width="6.81640625" customWidth="1"/>
    <col min="22" max="22" width="1.54296875" customWidth="1"/>
    <col min="23" max="23" width="1.81640625" customWidth="1"/>
    <col min="24" max="24" width="11.7265625" customWidth="1"/>
    <col min="25" max="25" width="13.26953125" customWidth="1"/>
  </cols>
  <sheetData>
    <row r="1" spans="1:25" ht="33.5">
      <c r="A1" s="1"/>
      <c r="B1" s="2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8.5">
      <c r="A3" s="1"/>
      <c r="B3" s="4" t="s">
        <v>40</v>
      </c>
      <c r="C3" s="5"/>
      <c r="D3" s="5"/>
      <c r="E3" s="5"/>
      <c r="F3" s="5"/>
      <c r="G3" s="5"/>
      <c r="H3" s="5"/>
      <c r="I3" s="5"/>
      <c r="J3" s="5"/>
      <c r="K3" s="5"/>
      <c r="L3" s="53" t="s">
        <v>1</v>
      </c>
      <c r="M3" s="54"/>
      <c r="N3" s="5"/>
      <c r="O3" s="5"/>
      <c r="P3" s="5"/>
      <c r="Q3" s="55"/>
      <c r="R3" s="55"/>
      <c r="S3" s="55"/>
      <c r="T3" s="55"/>
      <c r="U3" s="55"/>
      <c r="V3" s="55"/>
      <c r="W3" s="55"/>
      <c r="X3" s="1"/>
      <c r="Y3" s="1"/>
    </row>
    <row r="4" spans="1:25" ht="28.5">
      <c r="B4" s="1" t="s">
        <v>0</v>
      </c>
      <c r="C4" s="1" t="s">
        <v>2</v>
      </c>
      <c r="D4" s="6" t="s">
        <v>3</v>
      </c>
      <c r="E4" s="5"/>
      <c r="F4" s="5"/>
      <c r="G4" s="5"/>
      <c r="H4" s="5"/>
      <c r="I4" s="5"/>
      <c r="J4" s="5"/>
      <c r="K4" s="5"/>
      <c r="L4" s="48">
        <v>0.52083333333333337</v>
      </c>
      <c r="M4" s="7" t="s">
        <v>4</v>
      </c>
      <c r="N4" s="5"/>
      <c r="O4" s="5"/>
      <c r="P4" s="1" t="s">
        <v>5</v>
      </c>
      <c r="Q4" s="8"/>
      <c r="R4" s="8"/>
      <c r="S4" s="8"/>
      <c r="T4" s="8"/>
      <c r="U4" s="8"/>
      <c r="V4" s="8"/>
      <c r="W4" s="8"/>
      <c r="X4" s="1"/>
      <c r="Y4" s="1"/>
    </row>
    <row r="5" spans="1:25" ht="15.5">
      <c r="B5" s="9">
        <v>5</v>
      </c>
      <c r="C5" s="10">
        <v>7</v>
      </c>
      <c r="D5" s="10">
        <v>111</v>
      </c>
      <c r="E5" s="11"/>
      <c r="F5" s="11"/>
      <c r="G5" s="11"/>
      <c r="H5" s="11"/>
      <c r="I5" s="11"/>
      <c r="J5" s="12"/>
      <c r="K5" s="12"/>
      <c r="L5" s="49">
        <v>4.1666666666666664E-2</v>
      </c>
      <c r="M5" s="12" t="s">
        <v>41</v>
      </c>
      <c r="N5" s="12"/>
      <c r="O5" s="12"/>
      <c r="P5" s="15" t="s">
        <v>31</v>
      </c>
      <c r="Q5" s="7"/>
      <c r="R5" s="7"/>
      <c r="S5" s="7"/>
      <c r="T5" s="7"/>
      <c r="U5" s="7"/>
      <c r="V5" s="7"/>
      <c r="W5" s="1"/>
      <c r="X5" s="1"/>
      <c r="Y5" s="1"/>
    </row>
    <row r="6" spans="1:25" ht="15.5">
      <c r="A6" s="13"/>
      <c r="B6" s="9">
        <v>4</v>
      </c>
      <c r="C6" s="10">
        <v>8</v>
      </c>
      <c r="D6" s="10">
        <v>100</v>
      </c>
      <c r="E6" s="14"/>
      <c r="F6" s="14"/>
      <c r="G6" s="14"/>
      <c r="H6" s="14"/>
      <c r="I6" s="14"/>
      <c r="J6" s="12"/>
      <c r="K6" s="12"/>
      <c r="L6" s="49">
        <v>4.1666666666666664E-2</v>
      </c>
      <c r="M6" s="12" t="s">
        <v>41</v>
      </c>
      <c r="N6" s="12"/>
      <c r="O6" s="12"/>
      <c r="P6" s="15" t="s">
        <v>32</v>
      </c>
      <c r="Q6" s="7"/>
      <c r="R6" s="7"/>
      <c r="S6" s="7"/>
      <c r="T6" s="7"/>
      <c r="U6" s="7"/>
      <c r="V6" s="7"/>
      <c r="W6" s="1"/>
      <c r="X6" s="1"/>
      <c r="Y6" s="1"/>
    </row>
    <row r="7" spans="1:25" ht="15.5">
      <c r="A7" s="13"/>
      <c r="B7" s="9">
        <v>3</v>
      </c>
      <c r="C7" s="10">
        <v>13</v>
      </c>
      <c r="D7" s="10">
        <v>100</v>
      </c>
      <c r="E7" s="14"/>
      <c r="F7" s="14"/>
      <c r="G7" s="14"/>
      <c r="H7" s="14"/>
      <c r="I7" s="14"/>
      <c r="J7" s="12"/>
      <c r="K7" s="12"/>
      <c r="L7" s="49">
        <v>4.8611111111111112E-2</v>
      </c>
      <c r="M7" s="12" t="s">
        <v>6</v>
      </c>
      <c r="N7" s="12"/>
      <c r="O7" s="12"/>
      <c r="P7" s="15" t="s">
        <v>7</v>
      </c>
      <c r="Q7" s="7"/>
      <c r="R7" s="7"/>
      <c r="S7" s="7"/>
      <c r="T7" s="7"/>
      <c r="U7" s="7"/>
      <c r="V7" s="7"/>
      <c r="W7" s="1"/>
      <c r="X7" s="1"/>
      <c r="Y7" s="1"/>
    </row>
    <row r="8" spans="1:25" ht="15.5">
      <c r="A8" s="13"/>
      <c r="B8" s="9">
        <v>2</v>
      </c>
      <c r="C8" s="10">
        <v>15</v>
      </c>
      <c r="D8" s="10">
        <v>100</v>
      </c>
      <c r="E8" s="14"/>
      <c r="F8" s="14"/>
      <c r="G8" s="14"/>
      <c r="H8" s="14"/>
      <c r="I8" s="14"/>
      <c r="J8" s="12"/>
      <c r="K8" s="12"/>
      <c r="L8" s="49">
        <v>5.5555555555555552E-2</v>
      </c>
      <c r="M8" s="12" t="s">
        <v>42</v>
      </c>
      <c r="N8" s="12"/>
      <c r="O8" s="12"/>
      <c r="P8" s="15" t="s">
        <v>7</v>
      </c>
      <c r="Q8" s="7"/>
      <c r="R8" s="7"/>
      <c r="S8" s="7"/>
      <c r="T8" s="7"/>
      <c r="U8" s="7"/>
      <c r="V8" s="7"/>
      <c r="W8" s="46"/>
      <c r="X8" s="46"/>
      <c r="Y8" s="46"/>
    </row>
    <row r="9" spans="1:25" ht="15.5">
      <c r="A9" s="13"/>
      <c r="B9" s="9">
        <v>1</v>
      </c>
      <c r="C9" s="10">
        <v>4</v>
      </c>
      <c r="D9" s="10">
        <v>100</v>
      </c>
      <c r="E9" s="14"/>
      <c r="F9" s="14"/>
      <c r="G9" s="14"/>
      <c r="H9" s="14"/>
      <c r="I9" s="14"/>
      <c r="J9" s="12"/>
      <c r="K9" s="12"/>
      <c r="L9" s="49">
        <v>5.5555555555555552E-2</v>
      </c>
      <c r="M9" s="12" t="s">
        <v>42</v>
      </c>
      <c r="N9" s="12"/>
      <c r="O9" s="12"/>
      <c r="P9" s="15" t="s">
        <v>7</v>
      </c>
      <c r="Q9" s="7"/>
      <c r="R9" s="7"/>
      <c r="S9" s="7"/>
      <c r="T9" s="7"/>
      <c r="U9" s="7"/>
      <c r="V9" s="7"/>
      <c r="W9" s="46"/>
      <c r="X9" s="46"/>
      <c r="Y9" s="46"/>
    </row>
    <row r="10" spans="1:25" ht="15.5">
      <c r="A10" s="16"/>
      <c r="B10" s="6"/>
      <c r="C10" s="6"/>
      <c r="D10" s="47" t="s">
        <v>36</v>
      </c>
      <c r="E10" s="17"/>
      <c r="F10" s="17"/>
      <c r="G10" s="17"/>
      <c r="H10" s="17"/>
      <c r="I10" s="17"/>
      <c r="J10" s="7"/>
      <c r="K10" s="7"/>
      <c r="L10" s="48">
        <v>6.25E-2</v>
      </c>
      <c r="M10" s="7" t="s">
        <v>8</v>
      </c>
      <c r="N10" s="7"/>
      <c r="O10" s="7"/>
      <c r="P10" s="7"/>
      <c r="Q10" s="7"/>
      <c r="R10" s="7"/>
      <c r="S10" s="7"/>
      <c r="T10" s="7"/>
      <c r="U10" s="7"/>
      <c r="V10" s="7"/>
      <c r="W10" s="1"/>
      <c r="X10" s="1"/>
      <c r="Y10" s="1"/>
    </row>
    <row r="11" spans="1:25" ht="15.5">
      <c r="A11" s="1"/>
      <c r="B11" s="6"/>
      <c r="C11" s="6"/>
      <c r="D11" s="6"/>
      <c r="E11" s="18"/>
      <c r="F11" s="18"/>
      <c r="G11" s="18"/>
      <c r="H11" s="18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/>
      <c r="X11" s="1"/>
      <c r="Y11" s="1"/>
    </row>
    <row r="12" spans="1:25">
      <c r="A12" s="1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56" t="s">
        <v>9</v>
      </c>
      <c r="O12" s="7"/>
      <c r="P12" s="7"/>
      <c r="Q12" s="7"/>
      <c r="R12" s="7"/>
      <c r="S12" s="7"/>
      <c r="T12" s="7"/>
      <c r="U12" s="7"/>
      <c r="V12" s="7"/>
      <c r="W12" s="1"/>
      <c r="X12" s="1"/>
      <c r="Y12" s="1"/>
    </row>
    <row r="13" spans="1:25" ht="37">
      <c r="A13" s="57" t="s">
        <v>30</v>
      </c>
      <c r="B13" s="19" t="s">
        <v>10</v>
      </c>
      <c r="C13" s="19" t="s">
        <v>11</v>
      </c>
      <c r="D13" s="19" t="s">
        <v>12</v>
      </c>
      <c r="E13" s="20"/>
      <c r="F13" s="20"/>
      <c r="G13" s="20"/>
      <c r="H13" s="20"/>
      <c r="I13" s="20"/>
      <c r="J13" s="20"/>
      <c r="K13" s="20"/>
      <c r="L13" s="21" t="s">
        <v>13</v>
      </c>
      <c r="M13" s="21" t="s">
        <v>14</v>
      </c>
      <c r="N13" s="55"/>
      <c r="O13" s="22" t="s">
        <v>15</v>
      </c>
      <c r="P13" s="23" t="s">
        <v>16</v>
      </c>
      <c r="Q13" s="21" t="s">
        <v>17</v>
      </c>
      <c r="R13" s="20" t="s">
        <v>18</v>
      </c>
      <c r="S13" s="7"/>
      <c r="T13" s="24" t="s">
        <v>19</v>
      </c>
      <c r="U13" s="24" t="s">
        <v>20</v>
      </c>
      <c r="V13" s="7"/>
      <c r="W13" s="20"/>
      <c r="X13" s="25" t="s">
        <v>21</v>
      </c>
      <c r="Y13" s="26" t="s">
        <v>22</v>
      </c>
    </row>
    <row r="14" spans="1:25" ht="18">
      <c r="A14" s="58" t="s">
        <v>35</v>
      </c>
      <c r="B14" s="27">
        <v>1</v>
      </c>
      <c r="C14" s="28">
        <v>5</v>
      </c>
      <c r="D14" s="28" t="s">
        <v>33</v>
      </c>
      <c r="E14" s="6"/>
      <c r="F14" s="1" t="s">
        <v>23</v>
      </c>
      <c r="G14" s="1" t="s">
        <v>24</v>
      </c>
      <c r="H14" s="1" t="s">
        <v>25</v>
      </c>
      <c r="I14" s="7"/>
      <c r="J14" s="7"/>
      <c r="K14" s="1"/>
      <c r="L14" s="29">
        <v>111</v>
      </c>
      <c r="M14" s="6">
        <v>7</v>
      </c>
      <c r="N14" s="30">
        <v>4</v>
      </c>
      <c r="O14" s="31">
        <v>2</v>
      </c>
      <c r="P14" s="32" t="s">
        <v>43</v>
      </c>
      <c r="Q14" s="33">
        <v>1.736111111111111E-3</v>
      </c>
      <c r="R14" s="34">
        <f>Q14*O14</f>
        <v>3.472222222222222E-3</v>
      </c>
      <c r="S14" s="7"/>
      <c r="T14" s="35">
        <f>Q14</f>
        <v>1.736111111111111E-3</v>
      </c>
      <c r="U14" s="35">
        <f>T14*O14</f>
        <v>3.472222222222222E-3</v>
      </c>
      <c r="V14" s="7"/>
      <c r="W14" s="34"/>
      <c r="X14" s="36">
        <v>7.6388888888888895E-2</v>
      </c>
      <c r="Y14" s="37">
        <f t="shared" ref="Y14:Y31" si="0">X14+R14</f>
        <v>7.9861111111111119E-2</v>
      </c>
    </row>
    <row r="15" spans="1:25" ht="18">
      <c r="A15" s="59"/>
      <c r="B15" s="27">
        <v>2</v>
      </c>
      <c r="C15" s="28">
        <v>4</v>
      </c>
      <c r="D15" s="28" t="s">
        <v>26</v>
      </c>
      <c r="E15" s="38"/>
      <c r="F15" s="1" t="s">
        <v>23</v>
      </c>
      <c r="G15" s="1" t="s">
        <v>24</v>
      </c>
      <c r="H15" s="1"/>
      <c r="I15" s="7"/>
      <c r="J15" s="7"/>
      <c r="K15" s="1"/>
      <c r="L15" s="29">
        <f>VLOOKUP(C15,$B$5:$D$12,3)</f>
        <v>100</v>
      </c>
      <c r="M15" s="6">
        <v>8</v>
      </c>
      <c r="N15" s="30">
        <v>5</v>
      </c>
      <c r="O15" s="31">
        <v>2</v>
      </c>
      <c r="P15" s="32" t="s">
        <v>34</v>
      </c>
      <c r="Q15" s="33">
        <v>1.736111111111111E-3</v>
      </c>
      <c r="R15" s="34">
        <f>Q15*O15</f>
        <v>3.472222222222222E-3</v>
      </c>
      <c r="S15" s="7"/>
      <c r="T15" s="35">
        <f>Q15</f>
        <v>1.736111111111111E-3</v>
      </c>
      <c r="U15" s="35">
        <f>T15*O15</f>
        <v>3.472222222222222E-3</v>
      </c>
      <c r="V15" s="7"/>
      <c r="W15" s="34"/>
      <c r="X15" s="36">
        <f t="shared" ref="X15:X31" si="1">Y14</f>
        <v>7.9861111111111119E-2</v>
      </c>
      <c r="Y15" s="37">
        <f t="shared" si="0"/>
        <v>8.3333333333333343E-2</v>
      </c>
    </row>
    <row r="16" spans="1:25" ht="18">
      <c r="A16" s="59"/>
      <c r="B16" s="27">
        <v>3</v>
      </c>
      <c r="C16" s="28">
        <v>3</v>
      </c>
      <c r="D16" s="28" t="s">
        <v>27</v>
      </c>
      <c r="E16" s="6"/>
      <c r="F16" s="1" t="s">
        <v>23</v>
      </c>
      <c r="G16" s="1" t="s">
        <v>24</v>
      </c>
      <c r="H16" s="1"/>
      <c r="I16" s="7"/>
      <c r="J16" s="7"/>
      <c r="K16" s="1"/>
      <c r="L16" s="29">
        <f>VLOOKUP(C16,$B$5:$D$12,3)</f>
        <v>100</v>
      </c>
      <c r="M16" s="6">
        <v>13</v>
      </c>
      <c r="N16" s="30">
        <v>5</v>
      </c>
      <c r="O16" s="31">
        <v>3</v>
      </c>
      <c r="P16" s="32" t="s">
        <v>47</v>
      </c>
      <c r="Q16" s="33">
        <v>1.3888888888888889E-3</v>
      </c>
      <c r="R16" s="34">
        <f>Q16*O16</f>
        <v>4.1666666666666666E-3</v>
      </c>
      <c r="S16" s="7"/>
      <c r="T16" s="35">
        <f>Q16</f>
        <v>1.3888888888888889E-3</v>
      </c>
      <c r="U16" s="35">
        <f>T16*O16</f>
        <v>4.1666666666666666E-3</v>
      </c>
      <c r="V16" s="7"/>
      <c r="W16" s="34"/>
      <c r="X16" s="36">
        <f t="shared" si="1"/>
        <v>8.3333333333333343E-2</v>
      </c>
      <c r="Y16" s="37">
        <f t="shared" si="0"/>
        <v>8.7500000000000008E-2</v>
      </c>
    </row>
    <row r="17" spans="1:25" ht="18">
      <c r="A17" s="59"/>
      <c r="B17" s="27">
        <v>4</v>
      </c>
      <c r="C17" s="28">
        <v>2</v>
      </c>
      <c r="D17" s="28" t="s">
        <v>27</v>
      </c>
      <c r="E17" s="6"/>
      <c r="F17" s="46" t="s">
        <v>23</v>
      </c>
      <c r="G17" s="46" t="s">
        <v>24</v>
      </c>
      <c r="H17" s="46"/>
      <c r="I17" s="7"/>
      <c r="J17" s="7"/>
      <c r="K17" s="46"/>
      <c r="L17" s="29">
        <f>VLOOKUP(C17,$B$5:$D$12,3)</f>
        <v>100</v>
      </c>
      <c r="M17" s="6">
        <v>15</v>
      </c>
      <c r="N17" s="30">
        <v>5</v>
      </c>
      <c r="O17" s="31">
        <v>3</v>
      </c>
      <c r="P17" s="32" t="s">
        <v>37</v>
      </c>
      <c r="Q17" s="33">
        <v>1.3888888888888889E-3</v>
      </c>
      <c r="R17" s="34">
        <f>Q17*O17</f>
        <v>4.1666666666666666E-3</v>
      </c>
      <c r="S17" s="7"/>
      <c r="T17" s="35">
        <f>Q17</f>
        <v>1.3888888888888889E-3</v>
      </c>
      <c r="U17" s="35">
        <f>T17*O17</f>
        <v>4.1666666666666666E-3</v>
      </c>
      <c r="V17" s="7"/>
      <c r="W17" s="34"/>
      <c r="X17" s="36">
        <f t="shared" si="1"/>
        <v>8.7500000000000008E-2</v>
      </c>
      <c r="Y17" s="37">
        <f t="shared" si="0"/>
        <v>9.1666666666666674E-2</v>
      </c>
    </row>
    <row r="18" spans="1:25" ht="18.5" thickBot="1">
      <c r="A18" s="60"/>
      <c r="B18" s="27">
        <v>5</v>
      </c>
      <c r="C18" s="28">
        <v>1</v>
      </c>
      <c r="D18" s="28" t="s">
        <v>27</v>
      </c>
      <c r="E18" s="6"/>
      <c r="F18" s="46" t="s">
        <v>23</v>
      </c>
      <c r="G18" s="46" t="s">
        <v>24</v>
      </c>
      <c r="H18" s="46"/>
      <c r="I18" s="7"/>
      <c r="J18" s="7"/>
      <c r="K18" s="46"/>
      <c r="L18" s="29">
        <v>100</v>
      </c>
      <c r="M18" s="6">
        <v>4</v>
      </c>
      <c r="N18" s="30">
        <v>5</v>
      </c>
      <c r="O18" s="31">
        <v>1</v>
      </c>
      <c r="P18" s="32">
        <v>4</v>
      </c>
      <c r="Q18" s="33">
        <v>1.3888888888888889E-3</v>
      </c>
      <c r="R18" s="34">
        <f t="shared" ref="R18:R31" si="2">Q18*O18</f>
        <v>1.3888888888888889E-3</v>
      </c>
      <c r="S18" s="7"/>
      <c r="T18" s="35">
        <f t="shared" ref="T18:T31" si="3">Q18</f>
        <v>1.3888888888888889E-3</v>
      </c>
      <c r="U18" s="35">
        <f t="shared" ref="U18:U31" si="4">T18*O18</f>
        <v>1.3888888888888889E-3</v>
      </c>
      <c r="V18" s="7"/>
      <c r="W18" s="34"/>
      <c r="X18" s="36">
        <f t="shared" si="1"/>
        <v>9.1666666666666674E-2</v>
      </c>
      <c r="Y18" s="37">
        <f t="shared" si="0"/>
        <v>9.3055555555555558E-2</v>
      </c>
    </row>
    <row r="19" spans="1:25" ht="18.5" thickBot="1">
      <c r="A19" s="61"/>
      <c r="B19" s="51" t="s">
        <v>44</v>
      </c>
      <c r="C19" s="51"/>
      <c r="D19" s="52"/>
      <c r="E19" s="39"/>
      <c r="F19" s="40"/>
      <c r="G19" s="40"/>
      <c r="H19" s="40"/>
      <c r="I19" s="41"/>
      <c r="J19" s="41"/>
      <c r="K19" s="40"/>
      <c r="L19" s="42"/>
      <c r="M19" s="42"/>
      <c r="N19" s="43"/>
      <c r="O19" s="44">
        <v>1</v>
      </c>
      <c r="P19" s="45"/>
      <c r="Q19" s="33">
        <v>2.0833333333333332E-2</v>
      </c>
      <c r="R19" s="34">
        <f t="shared" si="2"/>
        <v>2.0833333333333332E-2</v>
      </c>
      <c r="S19" s="7"/>
      <c r="T19" s="35">
        <f t="shared" si="3"/>
        <v>2.0833333333333332E-2</v>
      </c>
      <c r="U19" s="35">
        <f t="shared" si="4"/>
        <v>2.0833333333333332E-2</v>
      </c>
      <c r="V19" s="7"/>
      <c r="W19" s="34"/>
      <c r="X19" s="36">
        <f t="shared" si="1"/>
        <v>9.3055555555555558E-2</v>
      </c>
      <c r="Y19" s="37">
        <f t="shared" si="0"/>
        <v>0.11388888888888889</v>
      </c>
    </row>
    <row r="20" spans="1:25" ht="18">
      <c r="A20" s="58" t="s">
        <v>48</v>
      </c>
      <c r="B20" s="27">
        <v>6</v>
      </c>
      <c r="C20" s="28">
        <v>5</v>
      </c>
      <c r="D20" s="28" t="s">
        <v>33</v>
      </c>
      <c r="E20" s="6"/>
      <c r="F20" s="46" t="s">
        <v>23</v>
      </c>
      <c r="G20" s="46" t="s">
        <v>24</v>
      </c>
      <c r="H20" s="46" t="s">
        <v>25</v>
      </c>
      <c r="I20" s="7"/>
      <c r="J20" s="7"/>
      <c r="K20" s="46"/>
      <c r="L20" s="29">
        <v>111</v>
      </c>
      <c r="M20" s="6">
        <v>7</v>
      </c>
      <c r="N20" s="30">
        <v>4</v>
      </c>
      <c r="O20" s="31">
        <v>2</v>
      </c>
      <c r="P20" s="32" t="s">
        <v>43</v>
      </c>
      <c r="Q20" s="33">
        <v>1.736111111111111E-3</v>
      </c>
      <c r="R20" s="34">
        <f t="shared" si="2"/>
        <v>3.472222222222222E-3</v>
      </c>
      <c r="S20" s="7"/>
      <c r="T20" s="35">
        <f t="shared" si="3"/>
        <v>1.736111111111111E-3</v>
      </c>
      <c r="U20" s="35">
        <f t="shared" si="4"/>
        <v>3.472222222222222E-3</v>
      </c>
      <c r="V20" s="7"/>
      <c r="W20" s="34"/>
      <c r="X20" s="36">
        <f t="shared" si="1"/>
        <v>0.11388888888888889</v>
      </c>
      <c r="Y20" s="37">
        <f t="shared" si="0"/>
        <v>0.11736111111111111</v>
      </c>
    </row>
    <row r="21" spans="1:25" ht="18">
      <c r="A21" s="59"/>
      <c r="B21" s="27">
        <v>7</v>
      </c>
      <c r="C21" s="28">
        <v>4</v>
      </c>
      <c r="D21" s="28" t="s">
        <v>26</v>
      </c>
      <c r="E21" s="38"/>
      <c r="F21" s="46" t="s">
        <v>23</v>
      </c>
      <c r="G21" s="46" t="s">
        <v>24</v>
      </c>
      <c r="H21" s="46"/>
      <c r="I21" s="7"/>
      <c r="J21" s="7"/>
      <c r="K21" s="46"/>
      <c r="L21" s="29">
        <f>VLOOKUP(C21,$B$5:$D$12,3)</f>
        <v>100</v>
      </c>
      <c r="M21" s="6">
        <v>8</v>
      </c>
      <c r="N21" s="30">
        <v>5</v>
      </c>
      <c r="O21" s="31">
        <v>2</v>
      </c>
      <c r="P21" s="32" t="s">
        <v>34</v>
      </c>
      <c r="Q21" s="33">
        <v>1.736111111111111E-3</v>
      </c>
      <c r="R21" s="34">
        <f t="shared" si="2"/>
        <v>3.472222222222222E-3</v>
      </c>
      <c r="S21" s="7"/>
      <c r="T21" s="35">
        <f t="shared" si="3"/>
        <v>1.736111111111111E-3</v>
      </c>
      <c r="U21" s="35">
        <f t="shared" si="4"/>
        <v>3.472222222222222E-3</v>
      </c>
      <c r="V21" s="7"/>
      <c r="W21" s="34"/>
      <c r="X21" s="36">
        <f t="shared" si="1"/>
        <v>0.11736111111111111</v>
      </c>
      <c r="Y21" s="37">
        <f t="shared" si="0"/>
        <v>0.12083333333333333</v>
      </c>
    </row>
    <row r="22" spans="1:25" ht="18">
      <c r="A22" s="60"/>
      <c r="B22" s="27">
        <v>8</v>
      </c>
      <c r="C22" s="28">
        <v>3</v>
      </c>
      <c r="D22" s="28" t="s">
        <v>27</v>
      </c>
      <c r="E22" s="6"/>
      <c r="F22" s="46" t="s">
        <v>23</v>
      </c>
      <c r="G22" s="46" t="s">
        <v>24</v>
      </c>
      <c r="H22" s="46"/>
      <c r="I22" s="7"/>
      <c r="J22" s="7"/>
      <c r="K22" s="46"/>
      <c r="L22" s="29">
        <f>VLOOKUP(C22,$B$5:$D$12,3)</f>
        <v>100</v>
      </c>
      <c r="M22" s="6">
        <v>13</v>
      </c>
      <c r="N22" s="30">
        <v>5</v>
      </c>
      <c r="O22" s="31">
        <v>3</v>
      </c>
      <c r="P22" s="32" t="s">
        <v>47</v>
      </c>
      <c r="Q22" s="33">
        <v>1.3888888888888889E-3</v>
      </c>
      <c r="R22" s="34">
        <f t="shared" si="2"/>
        <v>4.1666666666666666E-3</v>
      </c>
      <c r="S22" s="7"/>
      <c r="T22" s="35">
        <f t="shared" si="3"/>
        <v>1.3888888888888889E-3</v>
      </c>
      <c r="U22" s="35">
        <f t="shared" si="4"/>
        <v>4.1666666666666666E-3</v>
      </c>
      <c r="V22" s="7"/>
      <c r="W22" s="34"/>
      <c r="X22" s="36">
        <f t="shared" si="1"/>
        <v>0.12083333333333333</v>
      </c>
      <c r="Y22" s="37">
        <f t="shared" si="0"/>
        <v>0.125</v>
      </c>
    </row>
    <row r="23" spans="1:25" ht="18">
      <c r="A23" s="61"/>
      <c r="B23" s="27">
        <v>9</v>
      </c>
      <c r="C23" s="28">
        <v>2</v>
      </c>
      <c r="D23" s="28" t="s">
        <v>27</v>
      </c>
      <c r="E23" s="6"/>
      <c r="F23" s="46" t="s">
        <v>23</v>
      </c>
      <c r="G23" s="46" t="s">
        <v>24</v>
      </c>
      <c r="H23" s="46"/>
      <c r="I23" s="7"/>
      <c r="J23" s="7"/>
      <c r="K23" s="46"/>
      <c r="L23" s="29">
        <f>VLOOKUP(C23,$B$5:$D$12,3)</f>
        <v>100</v>
      </c>
      <c r="M23" s="6">
        <v>15</v>
      </c>
      <c r="N23" s="30">
        <v>5</v>
      </c>
      <c r="O23" s="31">
        <v>3</v>
      </c>
      <c r="P23" s="32" t="s">
        <v>37</v>
      </c>
      <c r="Q23" s="33">
        <v>1.3888888888888889E-3</v>
      </c>
      <c r="R23" s="34">
        <f t="shared" si="2"/>
        <v>4.1666666666666666E-3</v>
      </c>
      <c r="S23" s="7"/>
      <c r="T23" s="35">
        <f t="shared" si="3"/>
        <v>1.3888888888888889E-3</v>
      </c>
      <c r="U23" s="35">
        <f t="shared" si="4"/>
        <v>4.1666666666666666E-3</v>
      </c>
      <c r="V23" s="7"/>
      <c r="W23" s="34"/>
      <c r="X23" s="36">
        <f t="shared" si="1"/>
        <v>0.125</v>
      </c>
      <c r="Y23" s="37">
        <f t="shared" si="0"/>
        <v>0.12916666666666668</v>
      </c>
    </row>
    <row r="24" spans="1:25" ht="18.5" thickBot="1">
      <c r="A24" s="59"/>
      <c r="B24" s="27">
        <v>10</v>
      </c>
      <c r="C24" s="28">
        <v>1</v>
      </c>
      <c r="D24" s="28" t="s">
        <v>27</v>
      </c>
      <c r="E24" s="6"/>
      <c r="F24" s="46" t="s">
        <v>23</v>
      </c>
      <c r="G24" s="46" t="s">
        <v>24</v>
      </c>
      <c r="H24" s="46"/>
      <c r="I24" s="7"/>
      <c r="J24" s="7"/>
      <c r="K24" s="46"/>
      <c r="L24" s="29">
        <v>100</v>
      </c>
      <c r="M24" s="6">
        <v>4</v>
      </c>
      <c r="N24" s="30">
        <v>5</v>
      </c>
      <c r="O24" s="31">
        <v>1</v>
      </c>
      <c r="P24" s="32">
        <v>4</v>
      </c>
      <c r="Q24" s="33">
        <v>1.3888888888888889E-3</v>
      </c>
      <c r="R24" s="34">
        <f t="shared" si="2"/>
        <v>1.3888888888888889E-3</v>
      </c>
      <c r="S24" s="7"/>
      <c r="T24" s="35">
        <f t="shared" si="3"/>
        <v>1.3888888888888889E-3</v>
      </c>
      <c r="U24" s="35">
        <f t="shared" si="4"/>
        <v>1.3888888888888889E-3</v>
      </c>
      <c r="V24" s="7"/>
      <c r="W24" s="34"/>
      <c r="X24" s="36">
        <f t="shared" si="1"/>
        <v>0.12916666666666668</v>
      </c>
      <c r="Y24" s="37">
        <f t="shared" si="0"/>
        <v>0.13055555555555556</v>
      </c>
    </row>
    <row r="25" spans="1:25" ht="18.5" thickBot="1">
      <c r="A25" s="59"/>
      <c r="B25" s="51" t="s">
        <v>45</v>
      </c>
      <c r="C25" s="51"/>
      <c r="D25" s="52"/>
      <c r="E25" s="39"/>
      <c r="F25" s="40"/>
      <c r="G25" s="40"/>
      <c r="H25" s="40"/>
      <c r="I25" s="41"/>
      <c r="J25" s="41"/>
      <c r="K25" s="40"/>
      <c r="L25" s="42"/>
      <c r="M25" s="42"/>
      <c r="N25" s="43"/>
      <c r="O25" s="44">
        <v>1</v>
      </c>
      <c r="P25" s="45"/>
      <c r="Q25" s="33">
        <v>3.125E-2</v>
      </c>
      <c r="R25" s="34">
        <f t="shared" si="2"/>
        <v>3.125E-2</v>
      </c>
      <c r="S25" s="7"/>
      <c r="T25" s="35">
        <f t="shared" si="3"/>
        <v>3.125E-2</v>
      </c>
      <c r="U25" s="35">
        <f t="shared" si="4"/>
        <v>3.125E-2</v>
      </c>
      <c r="V25" s="7"/>
      <c r="W25" s="34"/>
      <c r="X25" s="36">
        <f t="shared" si="1"/>
        <v>0.13055555555555556</v>
      </c>
      <c r="Y25" s="37">
        <f t="shared" si="0"/>
        <v>0.16180555555555556</v>
      </c>
    </row>
    <row r="26" spans="1:25" ht="18">
      <c r="A26" s="58" t="s">
        <v>49</v>
      </c>
      <c r="B26" s="27">
        <v>11</v>
      </c>
      <c r="C26" s="28">
        <v>5</v>
      </c>
      <c r="D26" s="28" t="s">
        <v>29</v>
      </c>
      <c r="E26" s="6"/>
      <c r="F26" s="46" t="s">
        <v>23</v>
      </c>
      <c r="G26" s="46" t="s">
        <v>24</v>
      </c>
      <c r="H26" s="46" t="s">
        <v>25</v>
      </c>
      <c r="I26" s="7"/>
      <c r="J26" s="7"/>
      <c r="K26" s="46"/>
      <c r="L26" s="29">
        <v>111</v>
      </c>
      <c r="M26" s="6">
        <v>7</v>
      </c>
      <c r="N26" s="30">
        <v>4</v>
      </c>
      <c r="O26" s="31">
        <v>2</v>
      </c>
      <c r="P26" s="32" t="s">
        <v>43</v>
      </c>
      <c r="Q26" s="33">
        <v>3.1249999999999997E-3</v>
      </c>
      <c r="R26" s="34">
        <f t="shared" si="2"/>
        <v>6.2499999999999995E-3</v>
      </c>
      <c r="S26" s="7"/>
      <c r="T26" s="35">
        <f t="shared" si="3"/>
        <v>3.1249999999999997E-3</v>
      </c>
      <c r="U26" s="35">
        <f t="shared" si="4"/>
        <v>6.2499999999999995E-3</v>
      </c>
      <c r="V26" s="7"/>
      <c r="W26" s="34"/>
      <c r="X26" s="36">
        <f t="shared" si="1"/>
        <v>0.16180555555555556</v>
      </c>
      <c r="Y26" s="37">
        <f t="shared" si="0"/>
        <v>0.16805555555555557</v>
      </c>
    </row>
    <row r="27" spans="1:25" ht="18">
      <c r="A27" s="61"/>
      <c r="B27" s="27">
        <v>12</v>
      </c>
      <c r="C27" s="28">
        <v>4</v>
      </c>
      <c r="D27" s="28" t="s">
        <v>28</v>
      </c>
      <c r="E27" s="38"/>
      <c r="F27" s="46" t="s">
        <v>23</v>
      </c>
      <c r="G27" s="46" t="s">
        <v>24</v>
      </c>
      <c r="H27" s="46"/>
      <c r="I27" s="7"/>
      <c r="J27" s="7"/>
      <c r="K27" s="46"/>
      <c r="L27" s="29">
        <f>VLOOKUP(C27,$B$5:$D$12,3)</f>
        <v>100</v>
      </c>
      <c r="M27" s="6">
        <v>8</v>
      </c>
      <c r="N27" s="30">
        <v>5</v>
      </c>
      <c r="O27" s="31">
        <v>2</v>
      </c>
      <c r="P27" s="32" t="s">
        <v>34</v>
      </c>
      <c r="Q27" s="33">
        <v>2.4305555555555556E-3</v>
      </c>
      <c r="R27" s="34">
        <f t="shared" si="2"/>
        <v>4.8611111111111112E-3</v>
      </c>
      <c r="S27" s="7"/>
      <c r="T27" s="35">
        <f t="shared" si="3"/>
        <v>2.4305555555555556E-3</v>
      </c>
      <c r="U27" s="35">
        <f t="shared" si="4"/>
        <v>4.8611111111111112E-3</v>
      </c>
      <c r="V27" s="7"/>
      <c r="W27" s="34"/>
      <c r="X27" s="36">
        <f t="shared" si="1"/>
        <v>0.16805555555555557</v>
      </c>
      <c r="Y27" s="37">
        <f t="shared" si="0"/>
        <v>0.17291666666666669</v>
      </c>
    </row>
    <row r="28" spans="1:25" ht="18">
      <c r="A28" s="59"/>
      <c r="B28" s="27">
        <v>13</v>
      </c>
      <c r="C28" s="28">
        <v>3</v>
      </c>
      <c r="D28" s="28" t="s">
        <v>26</v>
      </c>
      <c r="E28" s="6"/>
      <c r="F28" s="46" t="s">
        <v>23</v>
      </c>
      <c r="G28" s="46" t="s">
        <v>24</v>
      </c>
      <c r="H28" s="46"/>
      <c r="I28" s="7"/>
      <c r="J28" s="7"/>
      <c r="K28" s="46"/>
      <c r="L28" s="29">
        <f>VLOOKUP(C28,$B$5:$D$12,3)</f>
        <v>100</v>
      </c>
      <c r="M28" s="6">
        <v>13</v>
      </c>
      <c r="N28" s="30">
        <v>5</v>
      </c>
      <c r="O28" s="31">
        <v>3</v>
      </c>
      <c r="P28" s="32" t="s">
        <v>47</v>
      </c>
      <c r="Q28" s="33">
        <v>2.0833333333333333E-3</v>
      </c>
      <c r="R28" s="34">
        <f t="shared" si="2"/>
        <v>6.2500000000000003E-3</v>
      </c>
      <c r="S28" s="7"/>
      <c r="T28" s="35">
        <f t="shared" si="3"/>
        <v>2.0833333333333333E-3</v>
      </c>
      <c r="U28" s="35">
        <f t="shared" si="4"/>
        <v>6.2500000000000003E-3</v>
      </c>
      <c r="V28" s="7"/>
      <c r="W28" s="34"/>
      <c r="X28" s="36">
        <f>Y27</f>
        <v>0.17291666666666669</v>
      </c>
      <c r="Y28" s="37">
        <f t="shared" si="0"/>
        <v>0.1791666666666667</v>
      </c>
    </row>
    <row r="29" spans="1:25" ht="18">
      <c r="A29" s="59"/>
      <c r="B29" s="27">
        <v>14</v>
      </c>
      <c r="C29" s="28">
        <v>2</v>
      </c>
      <c r="D29" s="28" t="s">
        <v>26</v>
      </c>
      <c r="E29" s="6"/>
      <c r="F29" s="46" t="s">
        <v>23</v>
      </c>
      <c r="G29" s="46" t="s">
        <v>24</v>
      </c>
      <c r="H29" s="46"/>
      <c r="I29" s="7"/>
      <c r="J29" s="7"/>
      <c r="K29" s="46"/>
      <c r="L29" s="29">
        <f>VLOOKUP(C29,$B$5:$D$12,3)</f>
        <v>100</v>
      </c>
      <c r="M29" s="6">
        <v>15</v>
      </c>
      <c r="N29" s="30">
        <v>5</v>
      </c>
      <c r="O29" s="31">
        <v>3</v>
      </c>
      <c r="P29" s="32" t="s">
        <v>37</v>
      </c>
      <c r="Q29" s="33">
        <v>2.0833333333333333E-3</v>
      </c>
      <c r="R29" s="34">
        <f t="shared" si="2"/>
        <v>6.2500000000000003E-3</v>
      </c>
      <c r="S29" s="7"/>
      <c r="T29" s="35">
        <f t="shared" si="3"/>
        <v>2.0833333333333333E-3</v>
      </c>
      <c r="U29" s="35">
        <f t="shared" si="4"/>
        <v>6.2500000000000003E-3</v>
      </c>
      <c r="V29" s="7"/>
      <c r="W29" s="34"/>
      <c r="X29" s="36">
        <f t="shared" si="1"/>
        <v>0.1791666666666667</v>
      </c>
      <c r="Y29" s="37">
        <f t="shared" si="0"/>
        <v>0.1854166666666667</v>
      </c>
    </row>
    <row r="30" spans="1:25" ht="18.5" thickBot="1">
      <c r="A30" s="60"/>
      <c r="B30" s="27">
        <v>15</v>
      </c>
      <c r="C30" s="28">
        <v>1</v>
      </c>
      <c r="D30" s="28" t="s">
        <v>26</v>
      </c>
      <c r="E30" s="6"/>
      <c r="F30" s="46" t="s">
        <v>23</v>
      </c>
      <c r="G30" s="46" t="s">
        <v>24</v>
      </c>
      <c r="H30" s="46"/>
      <c r="I30" s="7"/>
      <c r="J30" s="7"/>
      <c r="K30" s="46"/>
      <c r="L30" s="29">
        <v>100</v>
      </c>
      <c r="M30" s="6">
        <v>4</v>
      </c>
      <c r="N30" s="30">
        <v>5</v>
      </c>
      <c r="O30" s="31">
        <v>1</v>
      </c>
      <c r="P30" s="32">
        <v>4</v>
      </c>
      <c r="Q30" s="33">
        <v>2.0833333333333333E-3</v>
      </c>
      <c r="R30" s="34">
        <f t="shared" si="2"/>
        <v>2.0833333333333333E-3</v>
      </c>
      <c r="S30" s="7"/>
      <c r="T30" s="35">
        <f t="shared" si="3"/>
        <v>2.0833333333333333E-3</v>
      </c>
      <c r="U30" s="35">
        <f t="shared" si="4"/>
        <v>2.0833333333333333E-3</v>
      </c>
      <c r="V30" s="7"/>
      <c r="W30" s="34"/>
      <c r="X30" s="36">
        <f t="shared" si="1"/>
        <v>0.1854166666666667</v>
      </c>
      <c r="Y30" s="37">
        <f t="shared" si="0"/>
        <v>0.18750000000000003</v>
      </c>
    </row>
    <row r="31" spans="1:25" ht="18.5" thickBot="1">
      <c r="A31" s="62"/>
      <c r="B31" s="51" t="s">
        <v>44</v>
      </c>
      <c r="C31" s="51"/>
      <c r="D31" s="52"/>
      <c r="E31" s="39"/>
      <c r="F31" s="40"/>
      <c r="G31" s="40"/>
      <c r="H31" s="40"/>
      <c r="I31" s="41"/>
      <c r="J31" s="41"/>
      <c r="K31" s="40"/>
      <c r="L31" s="42"/>
      <c r="M31" s="42"/>
      <c r="N31" s="43"/>
      <c r="O31" s="44">
        <v>1</v>
      </c>
      <c r="P31" s="45"/>
      <c r="Q31" s="33">
        <v>2.0833333333333332E-2</v>
      </c>
      <c r="R31" s="34">
        <f t="shared" si="2"/>
        <v>2.0833333333333332E-2</v>
      </c>
      <c r="S31" s="7"/>
      <c r="T31" s="35">
        <f t="shared" si="3"/>
        <v>2.0833333333333332E-2</v>
      </c>
      <c r="U31" s="35">
        <f t="shared" si="4"/>
        <v>2.0833333333333332E-2</v>
      </c>
      <c r="V31" s="7"/>
      <c r="W31" s="34"/>
      <c r="X31" s="36">
        <f t="shared" si="1"/>
        <v>0.18750000000000003</v>
      </c>
      <c r="Y31" s="37">
        <f t="shared" si="0"/>
        <v>0.20833333333333337</v>
      </c>
    </row>
    <row r="32" spans="1:25" ht="18">
      <c r="A32" s="58" t="s">
        <v>38</v>
      </c>
      <c r="B32" s="27">
        <v>16</v>
      </c>
      <c r="C32" s="28">
        <v>5</v>
      </c>
      <c r="D32" s="28" t="s">
        <v>29</v>
      </c>
      <c r="E32" s="6"/>
      <c r="F32" s="46" t="s">
        <v>23</v>
      </c>
      <c r="G32" s="46" t="s">
        <v>24</v>
      </c>
      <c r="H32" s="46" t="s">
        <v>25</v>
      </c>
      <c r="I32" s="7"/>
      <c r="J32" s="7"/>
      <c r="K32" s="46"/>
      <c r="L32" s="29">
        <v>111</v>
      </c>
      <c r="M32" s="6">
        <v>7</v>
      </c>
      <c r="N32" s="30">
        <v>4</v>
      </c>
      <c r="O32" s="31">
        <v>2</v>
      </c>
      <c r="P32" s="32" t="s">
        <v>43</v>
      </c>
      <c r="Q32" s="33">
        <v>3.1249999999999997E-3</v>
      </c>
      <c r="R32" s="34">
        <f t="shared" ref="R32:R36" si="5">Q32*O32</f>
        <v>6.2499999999999995E-3</v>
      </c>
      <c r="S32" s="7"/>
      <c r="T32" s="35">
        <f t="shared" ref="T32:T36" si="6">Q32</f>
        <v>3.1249999999999997E-3</v>
      </c>
      <c r="U32" s="35">
        <f t="shared" ref="U32:U36" si="7">T32*O32</f>
        <v>6.2499999999999995E-3</v>
      </c>
      <c r="V32" s="7"/>
      <c r="W32" s="34"/>
      <c r="X32" s="36">
        <f t="shared" ref="X32:X36" si="8">Y31</f>
        <v>0.20833333333333337</v>
      </c>
      <c r="Y32" s="37">
        <f t="shared" ref="Y32:Y36" si="9">X32+R32</f>
        <v>0.21458333333333338</v>
      </c>
    </row>
    <row r="33" spans="1:25" ht="18">
      <c r="B33" s="27">
        <v>17</v>
      </c>
      <c r="C33" s="28">
        <v>4</v>
      </c>
      <c r="D33" s="28" t="s">
        <v>29</v>
      </c>
      <c r="E33" s="38"/>
      <c r="F33" s="46" t="s">
        <v>23</v>
      </c>
      <c r="G33" s="46" t="s">
        <v>24</v>
      </c>
      <c r="H33" s="46"/>
      <c r="I33" s="7"/>
      <c r="J33" s="7"/>
      <c r="K33" s="46"/>
      <c r="L33" s="29">
        <f>VLOOKUP(C33,$B$5:$D$12,3)</f>
        <v>100</v>
      </c>
      <c r="M33" s="6">
        <v>8</v>
      </c>
      <c r="N33" s="30">
        <v>5</v>
      </c>
      <c r="O33" s="31">
        <v>2</v>
      </c>
      <c r="P33" s="32" t="s">
        <v>34</v>
      </c>
      <c r="Q33" s="33">
        <v>3.1249999999999997E-3</v>
      </c>
      <c r="R33" s="34">
        <f t="shared" si="5"/>
        <v>6.2499999999999995E-3</v>
      </c>
      <c r="S33" s="7"/>
      <c r="T33" s="35">
        <f t="shared" si="6"/>
        <v>3.1249999999999997E-3</v>
      </c>
      <c r="U33" s="35">
        <f t="shared" si="7"/>
        <v>6.2499999999999995E-3</v>
      </c>
      <c r="V33" s="7"/>
      <c r="W33" s="34"/>
      <c r="X33" s="36">
        <f t="shared" si="8"/>
        <v>0.21458333333333338</v>
      </c>
      <c r="Y33" s="37">
        <f t="shared" si="9"/>
        <v>0.22083333333333338</v>
      </c>
    </row>
    <row r="34" spans="1:25" ht="18">
      <c r="B34" s="27">
        <v>18</v>
      </c>
      <c r="C34" s="28">
        <v>3</v>
      </c>
      <c r="D34" s="28" t="s">
        <v>26</v>
      </c>
      <c r="E34" s="6"/>
      <c r="F34" s="46" t="s">
        <v>23</v>
      </c>
      <c r="G34" s="46" t="s">
        <v>24</v>
      </c>
      <c r="H34" s="46"/>
      <c r="I34" s="7"/>
      <c r="J34" s="7"/>
      <c r="K34" s="46"/>
      <c r="L34" s="29">
        <f>VLOOKUP(C34,$B$5:$D$12,3)</f>
        <v>100</v>
      </c>
      <c r="M34" s="6">
        <v>13</v>
      </c>
      <c r="N34" s="30">
        <v>5</v>
      </c>
      <c r="O34" s="31">
        <v>3</v>
      </c>
      <c r="P34" s="32" t="s">
        <v>47</v>
      </c>
      <c r="Q34" s="33">
        <v>2.0833333333333333E-3</v>
      </c>
      <c r="R34" s="34">
        <f t="shared" si="5"/>
        <v>6.2500000000000003E-3</v>
      </c>
      <c r="S34" s="7"/>
      <c r="T34" s="35">
        <f t="shared" si="6"/>
        <v>2.0833333333333333E-3</v>
      </c>
      <c r="U34" s="35">
        <f t="shared" si="7"/>
        <v>6.2500000000000003E-3</v>
      </c>
      <c r="V34" s="7"/>
      <c r="W34" s="34"/>
      <c r="X34" s="36">
        <f>Y33</f>
        <v>0.22083333333333338</v>
      </c>
      <c r="Y34" s="37">
        <f t="shared" si="9"/>
        <v>0.22708333333333339</v>
      </c>
    </row>
    <row r="35" spans="1:25" ht="18">
      <c r="B35" s="27">
        <v>19</v>
      </c>
      <c r="C35" s="28">
        <v>2</v>
      </c>
      <c r="D35" s="28" t="s">
        <v>26</v>
      </c>
      <c r="E35" s="6"/>
      <c r="F35" s="46" t="s">
        <v>23</v>
      </c>
      <c r="G35" s="46" t="s">
        <v>24</v>
      </c>
      <c r="H35" s="46"/>
      <c r="I35" s="7"/>
      <c r="J35" s="7"/>
      <c r="K35" s="46"/>
      <c r="L35" s="29">
        <f>VLOOKUP(C35,$B$5:$D$12,3)</f>
        <v>100</v>
      </c>
      <c r="M35" s="6">
        <v>15</v>
      </c>
      <c r="N35" s="30">
        <v>5</v>
      </c>
      <c r="O35" s="31">
        <v>3</v>
      </c>
      <c r="P35" s="32" t="s">
        <v>37</v>
      </c>
      <c r="Q35" s="33">
        <v>2.0833333333333333E-3</v>
      </c>
      <c r="R35" s="34">
        <f t="shared" si="5"/>
        <v>6.2500000000000003E-3</v>
      </c>
      <c r="S35" s="7"/>
      <c r="T35" s="35">
        <f t="shared" si="6"/>
        <v>2.0833333333333333E-3</v>
      </c>
      <c r="U35" s="35">
        <f t="shared" si="7"/>
        <v>6.2500000000000003E-3</v>
      </c>
      <c r="V35" s="7"/>
      <c r="W35" s="34"/>
      <c r="X35" s="36">
        <f t="shared" ref="X35:X36" si="10">Y34</f>
        <v>0.22708333333333339</v>
      </c>
      <c r="Y35" s="37">
        <f t="shared" si="9"/>
        <v>0.23333333333333339</v>
      </c>
    </row>
    <row r="36" spans="1:25" ht="18">
      <c r="A36" s="63"/>
      <c r="B36" s="64">
        <v>20</v>
      </c>
      <c r="C36" s="65">
        <v>1</v>
      </c>
      <c r="D36" s="65" t="s">
        <v>26</v>
      </c>
      <c r="E36" s="66"/>
      <c r="F36" s="67" t="s">
        <v>23</v>
      </c>
      <c r="G36" s="67" t="s">
        <v>24</v>
      </c>
      <c r="H36" s="67"/>
      <c r="I36" s="68"/>
      <c r="J36" s="68"/>
      <c r="K36" s="67"/>
      <c r="L36" s="69">
        <v>100</v>
      </c>
      <c r="M36" s="66">
        <v>4</v>
      </c>
      <c r="N36" s="70">
        <v>5</v>
      </c>
      <c r="O36" s="71">
        <v>1</v>
      </c>
      <c r="P36" s="72">
        <v>4</v>
      </c>
      <c r="Q36" s="73">
        <v>2.0833333333333333E-3</v>
      </c>
      <c r="R36" s="74">
        <f t="shared" si="5"/>
        <v>2.0833333333333333E-3</v>
      </c>
      <c r="S36" s="68"/>
      <c r="T36" s="75">
        <f t="shared" si="6"/>
        <v>2.0833333333333333E-3</v>
      </c>
      <c r="U36" s="75">
        <f t="shared" si="7"/>
        <v>2.0833333333333333E-3</v>
      </c>
      <c r="V36" s="68"/>
      <c r="W36" s="74"/>
      <c r="X36" s="76">
        <f t="shared" si="10"/>
        <v>0.23333333333333339</v>
      </c>
      <c r="Y36" s="77">
        <f t="shared" si="9"/>
        <v>0.23541666666666672</v>
      </c>
    </row>
    <row r="37" spans="1:25" ht="13">
      <c r="A37" s="50" t="s">
        <v>46</v>
      </c>
      <c r="B37" s="78">
        <v>0.23611111111111113</v>
      </c>
    </row>
  </sheetData>
  <mergeCells count="6">
    <mergeCell ref="B31:D31"/>
    <mergeCell ref="L3:M3"/>
    <mergeCell ref="Q3:W3"/>
    <mergeCell ref="N12:N13"/>
    <mergeCell ref="B25:D25"/>
    <mergeCell ref="B19:D19"/>
  </mergeCells>
  <conditionalFormatting sqref="F14:J16 F20:J21">
    <cfRule type="notContainsBlanks" dxfId="17" priority="30">
      <formula>LEN(TRIM(G24))&gt;0</formula>
    </cfRule>
  </conditionalFormatting>
  <conditionalFormatting sqref="F17:J17">
    <cfRule type="notContainsBlanks" dxfId="16" priority="17">
      <formula>LEN(TRIM(G27))&gt;0</formula>
    </cfRule>
  </conditionalFormatting>
  <conditionalFormatting sqref="F18:J18">
    <cfRule type="notContainsBlanks" dxfId="15" priority="16">
      <formula>LEN(TRIM(G28))&gt;0</formula>
    </cfRule>
  </conditionalFormatting>
  <conditionalFormatting sqref="F19:J19">
    <cfRule type="notContainsBlanks" dxfId="14" priority="14">
      <formula>LEN(TRIM(#REF!))&gt;0</formula>
    </cfRule>
  </conditionalFormatting>
  <conditionalFormatting sqref="F19:J19">
    <cfRule type="notContainsBlanks" dxfId="13" priority="15">
      <formula>LEN(TRIM(#REF!))&gt;0</formula>
    </cfRule>
  </conditionalFormatting>
  <conditionalFormatting sqref="F23:J23">
    <cfRule type="notContainsBlanks" dxfId="12" priority="12">
      <formula>LEN(TRIM(G32))&gt;0</formula>
    </cfRule>
  </conditionalFormatting>
  <conditionalFormatting sqref="F24:J24">
    <cfRule type="notContainsBlanks" dxfId="11" priority="11">
      <formula>LEN(TRIM(G33))&gt;0</formula>
    </cfRule>
  </conditionalFormatting>
  <conditionalFormatting sqref="F25:J25">
    <cfRule type="notContainsBlanks" dxfId="10" priority="9">
      <formula>LEN(TRIM(#REF!))&gt;0</formula>
    </cfRule>
  </conditionalFormatting>
  <conditionalFormatting sqref="F25:J25">
    <cfRule type="notContainsBlanks" dxfId="9" priority="10">
      <formula>LEN(TRIM(#REF!))&gt;0</formula>
    </cfRule>
  </conditionalFormatting>
  <conditionalFormatting sqref="F26:J28">
    <cfRule type="notContainsBlanks" dxfId="8" priority="8">
      <formula>LEN(TRIM(G35))&gt;0</formula>
    </cfRule>
  </conditionalFormatting>
  <conditionalFormatting sqref="F29:J29">
    <cfRule type="notContainsBlanks" dxfId="7" priority="7">
      <formula>LEN(TRIM(G38))&gt;0</formula>
    </cfRule>
  </conditionalFormatting>
  <conditionalFormatting sqref="F30:J30">
    <cfRule type="notContainsBlanks" dxfId="6" priority="6">
      <formula>LEN(TRIM(G39))&gt;0</formula>
    </cfRule>
  </conditionalFormatting>
  <conditionalFormatting sqref="F31:J31">
    <cfRule type="notContainsBlanks" dxfId="5" priority="4">
      <formula>LEN(TRIM(#REF!))&gt;0</formula>
    </cfRule>
  </conditionalFormatting>
  <conditionalFormatting sqref="F31:J31">
    <cfRule type="notContainsBlanks" dxfId="4" priority="5">
      <formula>LEN(TRIM(#REF!))&gt;0</formula>
    </cfRule>
  </conditionalFormatting>
  <conditionalFormatting sqref="F22:J22">
    <cfRule type="notContainsBlanks" dxfId="3" priority="33">
      <formula>LEN(TRIM(#REF!))&gt;0</formula>
    </cfRule>
  </conditionalFormatting>
  <conditionalFormatting sqref="F32:J34">
    <cfRule type="notContainsBlanks" dxfId="2" priority="3">
      <formula>LEN(TRIM(G41))&gt;0</formula>
    </cfRule>
  </conditionalFormatting>
  <conditionalFormatting sqref="F35:J35">
    <cfRule type="notContainsBlanks" dxfId="1" priority="2">
      <formula>LEN(TRIM(G44))&gt;0</formula>
    </cfRule>
  </conditionalFormatting>
  <conditionalFormatting sqref="F36:J36">
    <cfRule type="notContainsBlanks" dxfId="0" priority="1">
      <formula>LEN(TRIM(G45))&gt;0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svh</dc:creator>
  <cp:lastModifiedBy>vhfootwear</cp:lastModifiedBy>
  <cp:lastPrinted>2022-11-07T16:05:11Z</cp:lastPrinted>
  <dcterms:created xsi:type="dcterms:W3CDTF">2022-11-07T16:04:03Z</dcterms:created>
  <dcterms:modified xsi:type="dcterms:W3CDTF">2024-03-14T16:23:08Z</dcterms:modified>
</cp:coreProperties>
</file>